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2760" windowWidth="9375" windowHeight="13245" activeTab="3"/>
  </bookViews>
  <sheets>
    <sheet name="Income+Exp" sheetId="1" r:id="rId1"/>
    <sheet name="Ladies" sheetId="2" r:id="rId2"/>
    <sheet name="Mens" sheetId="3" r:id="rId3"/>
    <sheet name="Final print" sheetId="4" r:id="rId4"/>
    <sheet name="GBA 2010" sheetId="5" r:id="rId5"/>
  </sheets>
  <definedNames>
    <definedName name="_xlnm.Print_Area" localSheetId="3">'Final print'!$A$3:$K$60</definedName>
    <definedName name="_xlnm.Print_Area" localSheetId="0">'Income+Exp'!$A$1:$L$109</definedName>
  </definedNames>
  <calcPr fullCalcOnLoad="1"/>
</workbook>
</file>

<file path=xl/sharedStrings.xml><?xml version="1.0" encoding="utf-8"?>
<sst xmlns="http://schemas.openxmlformats.org/spreadsheetml/2006/main" count="471" uniqueCount="271">
  <si>
    <t xml:space="preserve"> </t>
  </si>
  <si>
    <t>EXPENDITURE</t>
  </si>
  <si>
    <t>INCOME</t>
  </si>
  <si>
    <t>BALANCE SHEET</t>
  </si>
  <si>
    <t>TOTAL INCOME</t>
  </si>
  <si>
    <t>Insurance</t>
  </si>
  <si>
    <t>TOTAL EXPENDITURE</t>
  </si>
  <si>
    <t>Date:</t>
  </si>
  <si>
    <t>BE Affiliation fees</t>
  </si>
  <si>
    <t>Friends of BE subscription</t>
  </si>
  <si>
    <t>Cash at Bank</t>
  </si>
  <si>
    <t>REPRESENTED BY</t>
  </si>
  <si>
    <t>Room hire</t>
  </si>
  <si>
    <t>Affiliation fees paid to Mens Division</t>
  </si>
  <si>
    <t>Affiliation fees paid to Womens Division</t>
  </si>
  <si>
    <t>Ken Griffin competition</t>
  </si>
  <si>
    <t>Surplus/loss for year</t>
  </si>
  <si>
    <t>Balance B/fd from last year</t>
  </si>
  <si>
    <t xml:space="preserve">BE Competition fees </t>
  </si>
  <si>
    <t>BE Competition fees</t>
  </si>
  <si>
    <t>BE contribution paid to Womens division</t>
  </si>
  <si>
    <t>BE contribution paid to Mens division</t>
  </si>
  <si>
    <t>Associate affiliation fees</t>
  </si>
  <si>
    <t>Umpires Association fee</t>
  </si>
  <si>
    <t>Data Protection registration fee</t>
  </si>
  <si>
    <t>Gifts</t>
  </si>
  <si>
    <t>NETT SURPLUS/LOSS FOR YEAR</t>
  </si>
  <si>
    <t>Consolidated accounts</t>
  </si>
  <si>
    <t>Gloucestershire Bowls Association</t>
  </si>
  <si>
    <t>GBA2010</t>
  </si>
  <si>
    <t>Women's</t>
  </si>
  <si>
    <t>Division</t>
  </si>
  <si>
    <t>Men's</t>
  </si>
  <si>
    <t>Surplus/loss on matches</t>
  </si>
  <si>
    <t>Surplus/loss on competitions</t>
  </si>
  <si>
    <t>Interest received</t>
  </si>
  <si>
    <t>STOCK</t>
  </si>
  <si>
    <t>Stock b/fd</t>
  </si>
  <si>
    <t>Stock c/fd</t>
  </si>
  <si>
    <t xml:space="preserve">Surplus/loss </t>
  </si>
  <si>
    <t>Sales</t>
  </si>
  <si>
    <t>Purchases</t>
  </si>
  <si>
    <t>GBA Handbook printing</t>
  </si>
  <si>
    <t>GROSS INCOME</t>
  </si>
  <si>
    <t>GBA Handbooks sold</t>
  </si>
  <si>
    <t>Yearbooks</t>
  </si>
  <si>
    <t>Stock uniforms,badges, stationery etc c/fd</t>
  </si>
  <si>
    <t>CURRENT ASSETS &amp; LIABILITIES</t>
  </si>
  <si>
    <t>Examination fees &amp; preparation of accounts</t>
  </si>
  <si>
    <t>Website</t>
  </si>
  <si>
    <t>Other income</t>
  </si>
  <si>
    <t>Other expenses</t>
  </si>
  <si>
    <t>Officers &amp; Officials expenses</t>
  </si>
  <si>
    <t>(travel etc)</t>
  </si>
  <si>
    <t>BE contribution National comps&amp;J/Trophy</t>
  </si>
  <si>
    <t>County Teasurer's allowance</t>
  </si>
  <si>
    <t>Divisional Levies</t>
  </si>
  <si>
    <t xml:space="preserve">Competition c/fd </t>
  </si>
  <si>
    <t>B Overton bequest c/fd</t>
  </si>
  <si>
    <t>Officers &amp; Officials allowances incl President</t>
  </si>
  <si>
    <t>BE/GBA Affiliation fees GROSS</t>
  </si>
  <si>
    <t>Printing postage &amp; Stationery</t>
  </si>
  <si>
    <t>Balance c/fd 2017-18</t>
  </si>
  <si>
    <t>Gloucestershire Bowls Association Women's Division</t>
  </si>
  <si>
    <t>TRADING &amp; PROFIT &amp; LOSS ACCOUNT</t>
  </si>
  <si>
    <t>Page 1</t>
  </si>
  <si>
    <t>For the period 1st October 2017 to 30th Setember 2018</t>
  </si>
  <si>
    <t>2017-18</t>
  </si>
  <si>
    <t>2016-17</t>
  </si>
  <si>
    <t>Less opening stock b/fd</t>
  </si>
  <si>
    <t>Less purchases</t>
  </si>
  <si>
    <t>Closing Stock c/fd</t>
  </si>
  <si>
    <t>OTHER INCOME</t>
  </si>
  <si>
    <t>Advertising</t>
  </si>
  <si>
    <t>Affiliations fees</t>
  </si>
  <si>
    <t>Competition income</t>
  </si>
  <si>
    <t>Donations</t>
  </si>
  <si>
    <t>Finals Day raffle</t>
  </si>
  <si>
    <t>Handbooks</t>
  </si>
  <si>
    <t>Match income</t>
  </si>
  <si>
    <t>Patrons</t>
  </si>
  <si>
    <t>Refreshments sold</t>
  </si>
  <si>
    <t>Bowls England</t>
  </si>
  <si>
    <t>Comp fees</t>
  </si>
  <si>
    <t>Examination fees</t>
  </si>
  <si>
    <t>Benevolent Triples</t>
  </si>
  <si>
    <t>BE/Benevolent raffle prizes</t>
  </si>
  <si>
    <t xml:space="preserve">BE Dinner tickets </t>
  </si>
  <si>
    <t>Competitions exps (see appendix)</t>
  </si>
  <si>
    <t xml:space="preserve">GBA2010 </t>
  </si>
  <si>
    <t>levy</t>
  </si>
  <si>
    <t>Handbook printing</t>
  </si>
  <si>
    <t>Luncheon President's ticket 2017/18</t>
  </si>
  <si>
    <t>JT Development Progamme</t>
  </si>
  <si>
    <t>Match costs (teas/coaches etc)</t>
  </si>
  <si>
    <t>Match expenses (see appendix)</t>
  </si>
  <si>
    <t>Officers allowances</t>
  </si>
  <si>
    <t>Officials Expenses</t>
  </si>
  <si>
    <t xml:space="preserve">Travel </t>
  </si>
  <si>
    <t>stationery</t>
  </si>
  <si>
    <t>President's Allowance</t>
  </si>
  <si>
    <t>Room Hire</t>
  </si>
  <si>
    <t>Score cards</t>
  </si>
  <si>
    <t>Stickers</t>
  </si>
  <si>
    <t>NET SURPLUS FOR YEAR</t>
  </si>
  <si>
    <t>Page 2</t>
  </si>
  <si>
    <t>CURRENT ASSETS</t>
  </si>
  <si>
    <t>Lloyds TSB current a/c</t>
  </si>
  <si>
    <t>Lloyds TSB BIA a/c</t>
  </si>
  <si>
    <t>Lloyds TSB 1 year deposit</t>
  </si>
  <si>
    <t xml:space="preserve">Stock </t>
  </si>
  <si>
    <t>Badges etc</t>
  </si>
  <si>
    <t>CURRENT LIABILITIES</t>
  </si>
  <si>
    <t>Creditors:</t>
  </si>
  <si>
    <t>P.C. sum for Engraving</t>
  </si>
  <si>
    <t>B.Overton balance of bequest</t>
  </si>
  <si>
    <t>Represented by:-</t>
  </si>
  <si>
    <t>Balance forward</t>
  </si>
  <si>
    <t>Surplus for the year</t>
  </si>
  <si>
    <t>Balance carried forward</t>
  </si>
  <si>
    <t>A.J.HOLE</t>
  </si>
  <si>
    <t>GBA Women's Division Treasurer</t>
  </si>
  <si>
    <t>1st October 2018</t>
  </si>
  <si>
    <t>Page 3</t>
  </si>
  <si>
    <t>APPENDIX TO 2015-16 ACCOUNTS</t>
  </si>
  <si>
    <t>TO 2018</t>
  </si>
  <si>
    <t>ACCOUNTS</t>
  </si>
  <si>
    <t>FIXTURES</t>
  </si>
  <si>
    <t>DATE</t>
  </si>
  <si>
    <t>MATCH v</t>
  </si>
  <si>
    <r>
      <t xml:space="preserve"> Surplus/l</t>
    </r>
    <r>
      <rPr>
        <b/>
        <sz val="10"/>
        <rFont val="Arial"/>
        <family val="2"/>
      </rPr>
      <t>oss</t>
    </r>
    <r>
      <rPr>
        <sz val="10"/>
        <rFont val="Arial"/>
        <family val="2"/>
      </rPr>
      <t xml:space="preserve"> £</t>
    </r>
  </si>
  <si>
    <t>Somerset</t>
  </si>
  <si>
    <t>Oxfordshire</t>
  </si>
  <si>
    <t>Leics</t>
  </si>
  <si>
    <t>Worcs</t>
  </si>
  <si>
    <t>Worcs (JT)</t>
  </si>
  <si>
    <t>Berkshire</t>
  </si>
  <si>
    <t>Cambs</t>
  </si>
  <si>
    <t>Hereford</t>
  </si>
  <si>
    <t>Warcks</t>
  </si>
  <si>
    <t>Walker Cup</t>
  </si>
  <si>
    <t>Ladies/Gents</t>
  </si>
  <si>
    <t>Warcks MEL</t>
  </si>
  <si>
    <t>Devon (JT)</t>
  </si>
  <si>
    <t>Expenses:</t>
  </si>
  <si>
    <t>Bucks</t>
  </si>
  <si>
    <t>Selectors' expenses</t>
  </si>
  <si>
    <t>Notts MEL</t>
  </si>
  <si>
    <t>MEL</t>
  </si>
  <si>
    <t>Glamorgan</t>
  </si>
  <si>
    <t>Wiltshire</t>
  </si>
  <si>
    <t>Expenses</t>
  </si>
  <si>
    <t>Hampshire</t>
  </si>
  <si>
    <t>MEL meetings/insurance</t>
  </si>
  <si>
    <t>Admin charges</t>
  </si>
  <si>
    <t>Stamps</t>
  </si>
  <si>
    <t>Match Income</t>
  </si>
  <si>
    <t>BE Leamington funds</t>
  </si>
  <si>
    <t>Stationery (envs for badges etc)</t>
  </si>
  <si>
    <t>Match costs</t>
  </si>
  <si>
    <t>Card holders</t>
  </si>
  <si>
    <t>Surplus on matches</t>
  </si>
  <si>
    <t>COMPETITIONS</t>
  </si>
  <si>
    <t>Competition expenses</t>
  </si>
  <si>
    <t>Engraving</t>
  </si>
  <si>
    <t>PC cost</t>
  </si>
  <si>
    <t>I/Club swingers</t>
  </si>
  <si>
    <t>Club refunds</t>
  </si>
  <si>
    <t>Comp Sec exps</t>
  </si>
  <si>
    <t>Prize money</t>
  </si>
  <si>
    <t>Paid to BE</t>
  </si>
  <si>
    <t>Benevolent Trips</t>
  </si>
  <si>
    <t>Gloucestershire Bowls Association - Men's Division</t>
  </si>
  <si>
    <t>For the period 1st October 2017 to 30th September 2018</t>
  </si>
  <si>
    <t>Sale of Uniform &amp; Badges</t>
  </si>
  <si>
    <t>Less opening stock</t>
  </si>
  <si>
    <t>Closing stock c/fd</t>
  </si>
  <si>
    <t>loss on sales</t>
  </si>
  <si>
    <t>GBA Affiliation Fees</t>
  </si>
  <si>
    <t>BE travel expenses</t>
  </si>
  <si>
    <t>Competitions</t>
  </si>
  <si>
    <t>Matches</t>
  </si>
  <si>
    <t>Compensation from Bank and Building society</t>
  </si>
  <si>
    <t>Interest on BIA a/c</t>
  </si>
  <si>
    <t>Adverts in Handbook</t>
  </si>
  <si>
    <t>BE Year Books</t>
  </si>
  <si>
    <t>GBA 2010 affiliation @ 25p per capita</t>
  </si>
  <si>
    <t>Competitions fees paid BE</t>
  </si>
  <si>
    <t>Competition prize money</t>
  </si>
  <si>
    <t>Finals Day</t>
  </si>
  <si>
    <t>2 Rink</t>
  </si>
  <si>
    <t>County cup</t>
  </si>
  <si>
    <t>Green fees</t>
  </si>
  <si>
    <t>Nat Champs</t>
  </si>
  <si>
    <t>Travel exps</t>
  </si>
  <si>
    <t>Comp officials expenses</t>
  </si>
  <si>
    <t>Cup engraving previous years</t>
  </si>
  <si>
    <t>Cup engraving current year</t>
  </si>
  <si>
    <t>Trophy repairs and replacement</t>
  </si>
  <si>
    <t>Glasses</t>
  </si>
  <si>
    <t>Green fees &amp; food</t>
  </si>
  <si>
    <t>Coaches</t>
  </si>
  <si>
    <t>Match official exp</t>
  </si>
  <si>
    <t>Printing and Stationery</t>
  </si>
  <si>
    <t>Ink</t>
  </si>
  <si>
    <t>Laptop repairs</t>
  </si>
  <si>
    <t>Officers Expenses</t>
  </si>
  <si>
    <t>Web Site</t>
  </si>
  <si>
    <t>Depreciation of new laptop for Secretary</t>
  </si>
  <si>
    <t>Sundry expenses</t>
  </si>
  <si>
    <t>Insurance of Cups and Trophies</t>
  </si>
  <si>
    <t>Dinner/luncheon tickets</t>
  </si>
  <si>
    <t>Donation to markers course</t>
  </si>
  <si>
    <t>Scorecards</t>
  </si>
  <si>
    <t>Bowls Stickers</t>
  </si>
  <si>
    <t>FIXED ASSETS</t>
  </si>
  <si>
    <t>Laptop</t>
  </si>
  <si>
    <t>less depreciation</t>
  </si>
  <si>
    <t>Cash float</t>
  </si>
  <si>
    <t>BIA a/c</t>
  </si>
  <si>
    <t>Yorkshire BS</t>
  </si>
  <si>
    <t>Uniform, Badges and Ties etc</t>
  </si>
  <si>
    <t>TOTAL ASSETS</t>
  </si>
  <si>
    <t>REPRESENTED BY:</t>
  </si>
  <si>
    <t>Balance brought forward 1 October 2017</t>
  </si>
  <si>
    <t>Profit/ for year</t>
  </si>
  <si>
    <t xml:space="preserve">Other </t>
  </si>
  <si>
    <t>Income</t>
  </si>
  <si>
    <t>Surplus on</t>
  </si>
  <si>
    <t>cpmpetitions</t>
  </si>
  <si>
    <t>other</t>
  </si>
  <si>
    <t>expenses</t>
  </si>
  <si>
    <t>JT Development Programme</t>
  </si>
  <si>
    <t>Officers</t>
  </si>
  <si>
    <t>Allowances</t>
  </si>
  <si>
    <t>PC sum for engraving</t>
  </si>
  <si>
    <t>engraving</t>
  </si>
  <si>
    <t>sundry</t>
  </si>
  <si>
    <t>.</t>
  </si>
  <si>
    <t>Accounts review</t>
  </si>
  <si>
    <t>Gloucestershire Bowls Association 2010</t>
  </si>
  <si>
    <t>BE/GBA gross Affiliation fees</t>
  </si>
  <si>
    <t>BE Competition fees from Division</t>
  </si>
  <si>
    <t>BE contribution Conference,  Nationals &amp; John's Trophy</t>
  </si>
  <si>
    <t>Divisional levies</t>
  </si>
  <si>
    <t>Luncheon 2015</t>
  </si>
  <si>
    <t>Mixed matches nett loss</t>
  </si>
  <si>
    <t>Examiner's fees</t>
  </si>
  <si>
    <t>County Treasurer's allowance</t>
  </si>
  <si>
    <t>Officers expenses</t>
  </si>
  <si>
    <t>Printing &amp; Stationery</t>
  </si>
  <si>
    <t>Accruals:- Luncheon 2018 (2017) c/fd</t>
  </si>
  <si>
    <t>£</t>
  </si>
  <si>
    <t>NETT LOSS/SURPLUS FOR YEAR</t>
  </si>
  <si>
    <t>-</t>
  </si>
  <si>
    <t xml:space="preserve">                 Bowls England contributions</t>
  </si>
  <si>
    <t>Luncheon 2018</t>
  </si>
  <si>
    <t>2018-19</t>
  </si>
  <si>
    <t>Club yearbook purchases</t>
  </si>
  <si>
    <t xml:space="preserve">Competition refunds </t>
  </si>
  <si>
    <t>Affiliations accrual</t>
  </si>
  <si>
    <t>competitions</t>
  </si>
  <si>
    <t>Engraving not approved</t>
  </si>
  <si>
    <t>Cash</t>
  </si>
  <si>
    <t>2020 Comp fees paid in advance</t>
  </si>
  <si>
    <t>For the period 1st October 2018 to 30th September 2019</t>
  </si>
  <si>
    <t>J Hawkes</t>
  </si>
  <si>
    <t>GBA County Treasurer</t>
  </si>
  <si>
    <t>Balance c/fd 2018-19</t>
  </si>
  <si>
    <t>Accruals:- Luncheon 2019 (2018) c/fd</t>
  </si>
  <si>
    <t>NET SURPLUS  FOR YEAR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</si>
</sst>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\ ;\(#,##0\)"/>
    <numFmt numFmtId="175" formatCode="&quot;£&quot;#,##0.00"/>
    <numFmt numFmtId="176" formatCode="[$-809]dd\ mmmm\ yyyy"/>
    <numFmt numFmtId="177" formatCode="dd/mm/yy;@"/>
    <numFmt numFmtId="178" formatCode="_-[$£-809]* #,##0.00_-;\-[$£-809]* #,##0.00_-;_-[$£-809]* &quot;-&quot;??_-;_-@_-"/>
    <numFmt numFmtId="179" formatCode="#,##0.00_ ;\-#,##0.00\ "/>
    <numFmt numFmtId="180" formatCode="#,##0.00\ ;\(#,##0.00\)"/>
    <numFmt numFmtId="181" formatCode="[$-F800]dddd\,\ mmmm\ dd\,\ yyyy"/>
  </numFmts>
  <fonts count="5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sz val="14"/>
      <name val="Brush Script MT"/>
      <family val="4"/>
    </font>
    <font>
      <sz val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u val="single"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/>
      <right/>
      <top>
        <color indexed="63"/>
      </top>
      <bottom style="double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8" fontId="8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1" fontId="7" fillId="0" borderId="0" xfId="42" applyNumberFormat="1" applyFont="1" applyBorder="1" applyAlignment="1">
      <alignment/>
    </xf>
    <xf numFmtId="41" fontId="7" fillId="0" borderId="0" xfId="42" applyNumberFormat="1" applyFont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4" fillId="0" borderId="0" xfId="42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0" fontId="7" fillId="0" borderId="0" xfId="42" applyNumberFormat="1" applyFont="1" applyBorder="1" applyAlignment="1">
      <alignment horizontal="right"/>
    </xf>
    <xf numFmtId="44" fontId="9" fillId="0" borderId="0" xfId="45" applyFont="1" applyAlignment="1">
      <alignment/>
    </xf>
    <xf numFmtId="0" fontId="6" fillId="0" borderId="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42" applyNumberFormat="1" applyFont="1" applyAlignment="1">
      <alignment horizontal="center"/>
    </xf>
    <xf numFmtId="173" fontId="7" fillId="0" borderId="0" xfId="42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2" fontId="12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4" fontId="1" fillId="0" borderId="0" xfId="45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42" applyNumberFormat="1" applyFont="1" applyBorder="1" applyAlignment="1">
      <alignment/>
    </xf>
    <xf numFmtId="44" fontId="1" fillId="0" borderId="0" xfId="45" applyFont="1" applyAlignment="1">
      <alignment horizontal="left"/>
    </xf>
    <xf numFmtId="2" fontId="0" fillId="0" borderId="0" xfId="42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8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7" fillId="0" borderId="13" xfId="0" applyNumberFormat="1" applyFont="1" applyFill="1" applyBorder="1" applyAlignment="1">
      <alignment horizontal="right"/>
    </xf>
    <xf numFmtId="2" fontId="7" fillId="0" borderId="0" xfId="42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2" fontId="7" fillId="0" borderId="0" xfId="42" applyNumberFormat="1" applyFont="1" applyAlignment="1">
      <alignment/>
    </xf>
    <xf numFmtId="2" fontId="7" fillId="0" borderId="14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2" fontId="7" fillId="0" borderId="0" xfId="0" applyNumberFormat="1" applyFont="1" applyFill="1" applyAlignment="1">
      <alignment horizontal="right"/>
    </xf>
    <xf numFmtId="2" fontId="14" fillId="0" borderId="0" xfId="42" applyNumberFormat="1" applyFont="1" applyBorder="1" applyAlignment="1">
      <alignment/>
    </xf>
    <xf numFmtId="2" fontId="7" fillId="0" borderId="14" xfId="0" applyNumberFormat="1" applyFont="1" applyBorder="1" applyAlignment="1">
      <alignment horizontal="right"/>
    </xf>
    <xf numFmtId="2" fontId="7" fillId="0" borderId="14" xfId="42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42" applyNumberFormat="1" applyFont="1" applyBorder="1" applyAlignment="1">
      <alignment/>
    </xf>
    <xf numFmtId="0" fontId="7" fillId="0" borderId="0" xfId="42" applyNumberFormat="1" applyFont="1" applyAlignment="1">
      <alignment horizontal="right"/>
    </xf>
    <xf numFmtId="41" fontId="7" fillId="0" borderId="0" xfId="42" applyNumberFormat="1" applyFont="1" applyAlignment="1">
      <alignment horizontal="right"/>
    </xf>
    <xf numFmtId="0" fontId="7" fillId="0" borderId="0" xfId="42" applyNumberFormat="1" applyFont="1" applyAlignment="1">
      <alignment/>
    </xf>
    <xf numFmtId="0" fontId="15" fillId="0" borderId="0" xfId="0" applyFont="1" applyAlignment="1">
      <alignment/>
    </xf>
    <xf numFmtId="41" fontId="15" fillId="0" borderId="0" xfId="42" applyNumberFormat="1" applyFont="1" applyAlignment="1">
      <alignment/>
    </xf>
    <xf numFmtId="6" fontId="15" fillId="0" borderId="0" xfId="42" applyNumberFormat="1" applyFont="1" applyAlignment="1">
      <alignment/>
    </xf>
    <xf numFmtId="44" fontId="7" fillId="0" borderId="0" xfId="45" applyFont="1" applyFill="1" applyAlignment="1">
      <alignment/>
    </xf>
    <xf numFmtId="0" fontId="7" fillId="0" borderId="0" xfId="0" applyFont="1" applyAlignment="1">
      <alignment/>
    </xf>
    <xf numFmtId="2" fontId="7" fillId="0" borderId="0" xfId="42" applyNumberFormat="1" applyFont="1" applyAlignment="1">
      <alignment horizontal="right"/>
    </xf>
    <xf numFmtId="44" fontId="14" fillId="0" borderId="0" xfId="45" applyFont="1" applyFill="1" applyAlignment="1">
      <alignment horizontal="right"/>
    </xf>
    <xf numFmtId="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2" fontId="15" fillId="0" borderId="0" xfId="42" applyNumberFormat="1" applyFont="1" applyAlignment="1">
      <alignment horizontal="right"/>
    </xf>
    <xf numFmtId="0" fontId="8" fillId="0" borderId="0" xfId="0" applyFont="1" applyBorder="1" applyAlignment="1">
      <alignment/>
    </xf>
    <xf numFmtId="2" fontId="8" fillId="0" borderId="0" xfId="42" applyNumberFormat="1" applyFont="1" applyAlignment="1">
      <alignment horizontal="right"/>
    </xf>
    <xf numFmtId="2" fontId="8" fillId="0" borderId="0" xfId="42" applyNumberFormat="1" applyFont="1" applyBorder="1" applyAlignment="1">
      <alignment horizontal="right"/>
    </xf>
    <xf numFmtId="14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2" fontId="1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8" fontId="0" fillId="0" borderId="0" xfId="0" applyNumberFormat="1" applyFont="1" applyAlignment="1">
      <alignment/>
    </xf>
    <xf numFmtId="0" fontId="18" fillId="0" borderId="0" xfId="0" applyFont="1" applyAlignment="1">
      <alignment/>
    </xf>
    <xf numFmtId="8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19" fillId="0" borderId="0" xfId="45" applyFont="1" applyFill="1" applyAlignment="1">
      <alignment/>
    </xf>
    <xf numFmtId="0" fontId="1" fillId="0" borderId="0" xfId="0" applyFont="1" applyAlignment="1">
      <alignment horizontal="right"/>
    </xf>
    <xf numFmtId="8" fontId="0" fillId="0" borderId="0" xfId="45" applyNumberFormat="1" applyFont="1" applyAlignment="1">
      <alignment/>
    </xf>
    <xf numFmtId="8" fontId="0" fillId="0" borderId="0" xfId="45" applyNumberFormat="1" applyFont="1" applyFill="1" applyAlignment="1">
      <alignment/>
    </xf>
    <xf numFmtId="8" fontId="0" fillId="0" borderId="10" xfId="45" applyNumberFormat="1" applyFont="1" applyBorder="1" applyAlignment="1">
      <alignment/>
    </xf>
    <xf numFmtId="44" fontId="19" fillId="0" borderId="0" xfId="45" applyFont="1" applyAlignment="1">
      <alignment/>
    </xf>
    <xf numFmtId="8" fontId="20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/>
    </xf>
    <xf numFmtId="16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44" fontId="21" fillId="0" borderId="0" xfId="45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44" fontId="0" fillId="0" borderId="0" xfId="45" applyFont="1" applyFill="1" applyBorder="1" applyAlignment="1">
      <alignment/>
    </xf>
    <xf numFmtId="8" fontId="0" fillId="0" borderId="0" xfId="45" applyNumberFormat="1" applyFont="1" applyFill="1" applyBorder="1" applyAlignment="1">
      <alignment/>
    </xf>
    <xf numFmtId="44" fontId="0" fillId="0" borderId="0" xfId="45" applyFont="1" applyFill="1" applyBorder="1" applyAlignment="1">
      <alignment/>
    </xf>
    <xf numFmtId="8" fontId="0" fillId="0" borderId="14" xfId="45" applyNumberFormat="1" applyFont="1" applyFill="1" applyBorder="1" applyAlignment="1">
      <alignment/>
    </xf>
    <xf numFmtId="44" fontId="22" fillId="0" borderId="0" xfId="45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8" fontId="19" fillId="0" borderId="0" xfId="45" applyNumberFormat="1" applyFont="1" applyFill="1" applyBorder="1" applyAlignment="1">
      <alignment horizontal="left"/>
    </xf>
    <xf numFmtId="8" fontId="19" fillId="0" borderId="0" xfId="45" applyNumberFormat="1" applyFont="1" applyFill="1" applyBorder="1" applyAlignment="1">
      <alignment/>
    </xf>
    <xf numFmtId="8" fontId="23" fillId="0" borderId="0" xfId="4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45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/>
    </xf>
    <xf numFmtId="44" fontId="19" fillId="0" borderId="0" xfId="45" applyFont="1" applyFill="1" applyBorder="1" applyAlignment="1">
      <alignment/>
    </xf>
    <xf numFmtId="8" fontId="19" fillId="0" borderId="14" xfId="45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4" fontId="0" fillId="0" borderId="14" xfId="45" applyFont="1" applyFill="1" applyBorder="1" applyAlignment="1">
      <alignment/>
    </xf>
    <xf numFmtId="44" fontId="0" fillId="0" borderId="14" xfId="45" applyFont="1" applyFill="1" applyBorder="1" applyAlignment="1">
      <alignment/>
    </xf>
    <xf numFmtId="44" fontId="4" fillId="0" borderId="14" xfId="0" applyNumberFormat="1" applyFont="1" applyFill="1" applyBorder="1" applyAlignment="1">
      <alignment/>
    </xf>
    <xf numFmtId="0" fontId="0" fillId="0" borderId="0" xfId="57" applyFont="1" applyAlignment="1">
      <alignment/>
      <protection/>
    </xf>
    <xf numFmtId="2" fontId="22" fillId="0" borderId="0" xfId="0" applyNumberFormat="1" applyFont="1" applyAlignment="1">
      <alignment/>
    </xf>
    <xf numFmtId="0" fontId="4" fillId="0" borderId="0" xfId="57" applyFont="1">
      <alignment/>
      <protection/>
    </xf>
    <xf numFmtId="2" fontId="4" fillId="0" borderId="0" xfId="57" applyNumberFormat="1" applyFont="1" applyAlignment="1">
      <alignment horizontal="right"/>
      <protection/>
    </xf>
    <xf numFmtId="2" fontId="4" fillId="0" borderId="0" xfId="57" applyNumberFormat="1" applyFont="1">
      <alignment/>
      <protection/>
    </xf>
    <xf numFmtId="2" fontId="12" fillId="0" borderId="0" xfId="57" applyNumberFormat="1" applyFont="1">
      <alignment/>
      <protection/>
    </xf>
    <xf numFmtId="2" fontId="5" fillId="0" borderId="0" xfId="57" applyNumberFormat="1" applyFont="1">
      <alignment/>
      <protection/>
    </xf>
    <xf numFmtId="0" fontId="4" fillId="0" borderId="0" xfId="57" applyFont="1" applyAlignment="1">
      <alignment/>
      <protection/>
    </xf>
    <xf numFmtId="2" fontId="0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0" fillId="0" borderId="0" xfId="57" applyFont="1">
      <alignment/>
      <protection/>
    </xf>
    <xf numFmtId="0" fontId="22" fillId="0" borderId="0" xfId="0" applyFont="1" applyAlignment="1">
      <alignment/>
    </xf>
    <xf numFmtId="0" fontId="7" fillId="0" borderId="0" xfId="57" applyFont="1">
      <alignment/>
      <protection/>
    </xf>
    <xf numFmtId="2" fontId="4" fillId="0" borderId="14" xfId="57" applyNumberFormat="1" applyFont="1" applyBorder="1">
      <alignment/>
      <protection/>
    </xf>
    <xf numFmtId="2" fontId="0" fillId="0" borderId="14" xfId="57" applyNumberFormat="1" applyFont="1" applyBorder="1">
      <alignment/>
      <protection/>
    </xf>
    <xf numFmtId="43" fontId="7" fillId="0" borderId="0" xfId="44" applyFont="1" applyAlignment="1">
      <alignment horizontal="right"/>
    </xf>
    <xf numFmtId="2" fontId="7" fillId="0" borderId="0" xfId="44" applyNumberFormat="1" applyFont="1" applyAlignment="1">
      <alignment/>
    </xf>
    <xf numFmtId="43" fontId="7" fillId="0" borderId="0" xfId="44" applyFont="1" applyBorder="1" applyAlignment="1">
      <alignment horizontal="right"/>
    </xf>
    <xf numFmtId="2" fontId="7" fillId="0" borderId="0" xfId="44" applyNumberFormat="1" applyFont="1" applyBorder="1" applyAlignment="1">
      <alignment/>
    </xf>
    <xf numFmtId="2" fontId="8" fillId="0" borderId="0" xfId="44" applyNumberFormat="1" applyFont="1" applyAlignment="1">
      <alignment/>
    </xf>
    <xf numFmtId="179" fontId="7" fillId="0" borderId="0" xfId="44" applyNumberFormat="1" applyFont="1" applyBorder="1" applyAlignment="1">
      <alignment/>
    </xf>
    <xf numFmtId="179" fontId="7" fillId="0" borderId="14" xfId="44" applyNumberFormat="1" applyFont="1" applyBorder="1" applyAlignment="1">
      <alignment/>
    </xf>
    <xf numFmtId="0" fontId="8" fillId="0" borderId="0" xfId="57" applyFont="1">
      <alignment/>
      <protection/>
    </xf>
    <xf numFmtId="179" fontId="8" fillId="0" borderId="0" xfId="44" applyNumberFormat="1" applyFont="1" applyBorder="1" applyAlignment="1">
      <alignment/>
    </xf>
    <xf numFmtId="0" fontId="6" fillId="0" borderId="0" xfId="57" applyFont="1">
      <alignment/>
      <protection/>
    </xf>
    <xf numFmtId="43" fontId="8" fillId="0" borderId="0" xfId="44" applyFont="1" applyBorder="1" applyAlignment="1">
      <alignment/>
    </xf>
    <xf numFmtId="0" fontId="10" fillId="0" borderId="0" xfId="57" applyFont="1">
      <alignment/>
      <protection/>
    </xf>
    <xf numFmtId="0" fontId="7" fillId="0" borderId="0" xfId="57" applyFont="1" applyBorder="1">
      <alignment/>
      <protection/>
    </xf>
    <xf numFmtId="43" fontId="7" fillId="0" borderId="0" xfId="44" applyFont="1" applyAlignment="1">
      <alignment/>
    </xf>
    <xf numFmtId="179" fontId="7" fillId="0" borderId="0" xfId="44" applyNumberFormat="1" applyFont="1" applyAlignment="1">
      <alignment horizontal="right"/>
    </xf>
    <xf numFmtId="43" fontId="7" fillId="0" borderId="0" xfId="44" applyFont="1" applyAlignment="1">
      <alignment horizontal="center"/>
    </xf>
    <xf numFmtId="179" fontId="7" fillId="0" borderId="14" xfId="44" applyNumberFormat="1" applyFont="1" applyBorder="1" applyAlignment="1">
      <alignment horizontal="right"/>
    </xf>
    <xf numFmtId="2" fontId="1" fillId="0" borderId="0" xfId="57" applyNumberFormat="1" applyFont="1">
      <alignment/>
      <protection/>
    </xf>
    <xf numFmtId="43" fontId="1" fillId="0" borderId="0" xfId="44" applyFont="1" applyAlignment="1">
      <alignment horizontal="right"/>
    </xf>
    <xf numFmtId="0" fontId="7" fillId="0" borderId="0" xfId="57" applyFont="1" applyAlignment="1">
      <alignment horizontal="left"/>
      <protection/>
    </xf>
    <xf numFmtId="2" fontId="7" fillId="0" borderId="0" xfId="57" applyNumberFormat="1" applyFont="1">
      <alignment/>
      <protection/>
    </xf>
    <xf numFmtId="0" fontId="1" fillId="0" borderId="0" xfId="57" applyFont="1">
      <alignment/>
      <protection/>
    </xf>
    <xf numFmtId="43" fontId="7" fillId="0" borderId="0" xfId="44" applyFont="1" applyBorder="1" applyAlignment="1">
      <alignment/>
    </xf>
    <xf numFmtId="43" fontId="7" fillId="0" borderId="14" xfId="44" applyFont="1" applyBorder="1" applyAlignment="1">
      <alignment/>
    </xf>
    <xf numFmtId="0" fontId="8" fillId="0" borderId="0" xfId="57" applyFont="1" applyBorder="1">
      <alignment/>
      <protection/>
    </xf>
    <xf numFmtId="43" fontId="8" fillId="0" borderId="0" xfId="44" applyFont="1" applyAlignment="1">
      <alignment horizontal="center"/>
    </xf>
    <xf numFmtId="180" fontId="8" fillId="0" borderId="16" xfId="44" applyNumberFormat="1" applyFont="1" applyBorder="1" applyAlignment="1">
      <alignment/>
    </xf>
    <xf numFmtId="2" fontId="8" fillId="0" borderId="0" xfId="44" applyNumberFormat="1" applyFont="1" applyAlignment="1">
      <alignment horizontal="center"/>
    </xf>
    <xf numFmtId="2" fontId="8" fillId="0" borderId="0" xfId="44" applyNumberFormat="1" applyFont="1" applyBorder="1" applyAlignment="1">
      <alignment/>
    </xf>
    <xf numFmtId="0" fontId="11" fillId="0" borderId="0" xfId="57" applyFont="1">
      <alignment/>
      <protection/>
    </xf>
    <xf numFmtId="0" fontId="4" fillId="0" borderId="0" xfId="57" applyFont="1" applyAlignment="1">
      <alignment horizontal="right"/>
      <protection/>
    </xf>
    <xf numFmtId="2" fontId="0" fillId="0" borderId="0" xfId="57" applyNumberFormat="1" applyFont="1" applyBorder="1">
      <alignment/>
      <protection/>
    </xf>
    <xf numFmtId="2" fontId="7" fillId="0" borderId="0" xfId="57" applyNumberFormat="1" applyFont="1" applyAlignment="1">
      <alignment horizontal="right"/>
      <protection/>
    </xf>
    <xf numFmtId="2" fontId="8" fillId="0" borderId="0" xfId="57" applyNumberFormat="1" applyFont="1" applyBorder="1" applyAlignment="1">
      <alignment horizontal="right"/>
      <protection/>
    </xf>
    <xf numFmtId="2" fontId="8" fillId="0" borderId="14" xfId="57" applyNumberFormat="1" applyFont="1" applyBorder="1" applyAlignment="1">
      <alignment horizontal="right"/>
      <protection/>
    </xf>
    <xf numFmtId="2" fontId="7" fillId="0" borderId="0" xfId="57" applyNumberFormat="1" applyFont="1" applyBorder="1" applyAlignment="1">
      <alignment horizontal="right"/>
      <protection/>
    </xf>
    <xf numFmtId="2" fontId="7" fillId="0" borderId="13" xfId="44" applyNumberFormat="1" applyFont="1" applyFill="1" applyBorder="1" applyAlignment="1">
      <alignment/>
    </xf>
    <xf numFmtId="2" fontId="7" fillId="0" borderId="0" xfId="57" applyNumberFormat="1" applyFont="1" applyFill="1" applyBorder="1">
      <alignment/>
      <protection/>
    </xf>
    <xf numFmtId="2" fontId="7" fillId="0" borderId="0" xfId="44" applyNumberFormat="1" applyFont="1" applyFill="1" applyBorder="1" applyAlignment="1">
      <alignment/>
    </xf>
    <xf numFmtId="2" fontId="7" fillId="0" borderId="16" xfId="44" applyNumberFormat="1" applyFont="1" applyFill="1" applyBorder="1" applyAlignment="1">
      <alignment/>
    </xf>
    <xf numFmtId="0" fontId="7" fillId="0" borderId="0" xfId="57" applyFont="1" quotePrefix="1">
      <alignment/>
      <protection/>
    </xf>
    <xf numFmtId="2" fontId="7" fillId="0" borderId="11" xfId="44" applyNumberFormat="1" applyFont="1" applyFill="1" applyBorder="1" applyAlignment="1">
      <alignment/>
    </xf>
    <xf numFmtId="2" fontId="8" fillId="0" borderId="0" xfId="57" applyNumberFormat="1" applyFont="1" applyBorder="1">
      <alignment/>
      <protection/>
    </xf>
    <xf numFmtId="2" fontId="7" fillId="32" borderId="0" xfId="0" applyNumberFormat="1" applyFont="1" applyFill="1" applyAlignment="1">
      <alignment horizontal="right"/>
    </xf>
    <xf numFmtId="2" fontId="7" fillId="0" borderId="10" xfId="42" applyNumberFormat="1" applyFont="1" applyBorder="1" applyAlignment="1">
      <alignment/>
    </xf>
    <xf numFmtId="2" fontId="7" fillId="0" borderId="11" xfId="42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2" fillId="0" borderId="0" xfId="57" applyFont="1" applyAlignment="1">
      <alignment/>
      <protection/>
    </xf>
    <xf numFmtId="0" fontId="0" fillId="0" borderId="0" xfId="0" applyFill="1" applyAlignment="1">
      <alignment/>
    </xf>
    <xf numFmtId="41" fontId="7" fillId="0" borderId="0" xfId="42" applyNumberFormat="1" applyFont="1" applyBorder="1" applyAlignment="1">
      <alignment horizontal="right"/>
    </xf>
    <xf numFmtId="2" fontId="7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43" fontId="8" fillId="0" borderId="0" xfId="44" applyFont="1" applyBorder="1" applyAlignment="1">
      <alignment horizontal="center"/>
    </xf>
    <xf numFmtId="180" fontId="8" fillId="0" borderId="0" xfId="44" applyNumberFormat="1" applyFont="1" applyBorder="1" applyAlignment="1">
      <alignment/>
    </xf>
    <xf numFmtId="2" fontId="8" fillId="0" borderId="0" xfId="44" applyNumberFormat="1" applyFont="1" applyBorder="1" applyAlignment="1">
      <alignment horizontal="center"/>
    </xf>
    <xf numFmtId="0" fontId="2" fillId="0" borderId="0" xfId="57" applyFont="1" applyBorder="1" applyAlignment="1">
      <alignment/>
      <protection/>
    </xf>
    <xf numFmtId="0" fontId="0" fillId="0" borderId="0" xfId="57" applyFont="1" applyBorder="1" applyAlignment="1">
      <alignment/>
      <protection/>
    </xf>
    <xf numFmtId="0" fontId="3" fillId="0" borderId="0" xfId="57" applyFont="1" applyBorder="1">
      <alignment/>
      <protection/>
    </xf>
    <xf numFmtId="0" fontId="11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2" fontId="4" fillId="0" borderId="0" xfId="57" applyNumberFormat="1" applyFont="1" applyBorder="1" applyAlignment="1">
      <alignment horizontal="right"/>
      <protection/>
    </xf>
    <xf numFmtId="173" fontId="7" fillId="0" borderId="0" xfId="42" applyNumberFormat="1" applyFont="1" applyBorder="1" applyAlignment="1">
      <alignment/>
    </xf>
    <xf numFmtId="2" fontId="15" fillId="0" borderId="0" xfId="42" applyNumberFormat="1" applyFont="1" applyBorder="1" applyAlignment="1">
      <alignment horizontal="right"/>
    </xf>
    <xf numFmtId="2" fontId="8" fillId="0" borderId="0" xfId="42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7" fillId="0" borderId="0" xfId="0" applyNumberFormat="1" applyFont="1" applyBorder="1" applyAlignment="1">
      <alignment/>
    </xf>
    <xf numFmtId="2" fontId="7" fillId="0" borderId="0" xfId="42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7" fillId="0" borderId="17" xfId="44" applyNumberFormat="1" applyFont="1" applyFill="1" applyBorder="1" applyAlignment="1">
      <alignment/>
    </xf>
    <xf numFmtId="2" fontId="22" fillId="0" borderId="17" xfId="0" applyNumberFormat="1" applyFont="1" applyBorder="1" applyAlignment="1">
      <alignment/>
    </xf>
    <xf numFmtId="2" fontId="7" fillId="0" borderId="0" xfId="57" applyNumberFormat="1" applyFont="1" applyBorder="1">
      <alignment/>
      <protection/>
    </xf>
    <xf numFmtId="0" fontId="7" fillId="0" borderId="0" xfId="42" applyNumberFormat="1" applyFont="1" applyBorder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7" fontId="0" fillId="0" borderId="12" xfId="0" applyNumberFormat="1" applyFont="1" applyBorder="1" applyAlignment="1">
      <alignment/>
    </xf>
    <xf numFmtId="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0" xfId="57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37"/>
  <sheetViews>
    <sheetView zoomScalePageLayoutView="0" workbookViewId="0" topLeftCell="A1">
      <pane xSplit="12" ySplit="5" topLeftCell="M84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1" sqref="A1:L120"/>
    </sheetView>
  </sheetViews>
  <sheetFormatPr defaultColWidth="9.140625" defaultRowHeight="12.75"/>
  <cols>
    <col min="1" max="1" width="10.140625" style="38" customWidth="1"/>
    <col min="2" max="2" width="14.140625" style="38" customWidth="1"/>
    <col min="3" max="3" width="10.8515625" style="38" customWidth="1"/>
    <col min="4" max="4" width="5.28125" style="41" customWidth="1"/>
    <col min="5" max="5" width="3.8515625" style="38" hidden="1" customWidth="1"/>
    <col min="6" max="6" width="10.00390625" style="40" customWidth="1"/>
    <col min="7" max="7" width="5.421875" style="38" hidden="1" customWidth="1"/>
    <col min="8" max="8" width="5.421875" style="38" customWidth="1"/>
    <col min="9" max="9" width="9.28125" style="40" bestFit="1" customWidth="1"/>
    <col min="10" max="10" width="9.28125" style="40" customWidth="1"/>
    <col min="11" max="11" width="8.57421875" style="40" bestFit="1" customWidth="1"/>
    <col min="12" max="12" width="27.140625" style="36" customWidth="1"/>
    <col min="13" max="14" width="3.421875" style="38" customWidth="1"/>
    <col min="15" max="15" width="14.7109375" style="38" customWidth="1"/>
    <col min="16" max="16" width="9.140625" style="38" customWidth="1"/>
    <col min="17" max="17" width="9.8515625" style="38" bestFit="1" customWidth="1"/>
    <col min="18" max="18" width="9.140625" style="38" customWidth="1"/>
    <col min="19" max="19" width="4.7109375" style="38" bestFit="1" customWidth="1"/>
    <col min="20" max="20" width="9.00390625" style="38" customWidth="1"/>
    <col min="21" max="21" width="4.7109375" style="38" bestFit="1" customWidth="1"/>
    <col min="22" max="22" width="5.7109375" style="38" bestFit="1" customWidth="1"/>
    <col min="23" max="23" width="14.00390625" style="38" customWidth="1"/>
    <col min="24" max="24" width="7.8515625" style="38" customWidth="1"/>
    <col min="25" max="25" width="9.57421875" style="38" customWidth="1"/>
    <col min="26" max="26" width="11.57421875" style="38" bestFit="1" customWidth="1"/>
    <col min="27" max="27" width="9.00390625" style="38" bestFit="1" customWidth="1"/>
    <col min="28" max="28" width="10.421875" style="38" bestFit="1" customWidth="1"/>
    <col min="29" max="30" width="5.28125" style="38" customWidth="1"/>
    <col min="31" max="31" width="7.8515625" style="38" customWidth="1"/>
    <col min="32" max="32" width="5.140625" style="38" customWidth="1"/>
    <col min="33" max="33" width="24.8515625" style="38" customWidth="1"/>
    <col min="34" max="42" width="9.140625" style="38" customWidth="1"/>
    <col min="43" max="43" width="7.00390625" style="38" bestFit="1" customWidth="1"/>
    <col min="44" max="44" width="9.8515625" style="38" bestFit="1" customWidth="1"/>
    <col min="45" max="45" width="11.57421875" style="38" bestFit="1" customWidth="1"/>
    <col min="46" max="16384" width="9.140625" style="38" customWidth="1"/>
  </cols>
  <sheetData>
    <row r="1" spans="1:47" ht="20.25">
      <c r="A1" s="245" t="s">
        <v>28</v>
      </c>
      <c r="B1" s="246"/>
      <c r="C1" s="246"/>
      <c r="D1" s="246"/>
      <c r="E1" s="246"/>
      <c r="F1" s="246"/>
      <c r="G1" s="246"/>
      <c r="H1" s="42"/>
      <c r="O1" s="245" t="str">
        <f>Ladies!A1</f>
        <v>Gloucestershire Bowls Association Women's Division</v>
      </c>
      <c r="P1" s="246"/>
      <c r="Q1" s="246"/>
      <c r="R1" s="246"/>
      <c r="S1" s="246"/>
      <c r="T1" s="246"/>
      <c r="U1" s="246"/>
      <c r="V1" s="246"/>
      <c r="W1" s="246"/>
      <c r="X1" s="38" t="s">
        <v>226</v>
      </c>
      <c r="Y1" s="38" t="s">
        <v>228</v>
      </c>
      <c r="Z1" s="38" t="s">
        <v>228</v>
      </c>
      <c r="AA1" s="38" t="s">
        <v>230</v>
      </c>
      <c r="AB1" s="38" t="s">
        <v>233</v>
      </c>
      <c r="AG1" s="38" t="str">
        <f>Mens!A1</f>
        <v>Gloucestershire Bowls Association - Men's Division</v>
      </c>
      <c r="AH1" s="38">
        <f>Mens!B1</f>
        <v>0</v>
      </c>
      <c r="AI1" s="38">
        <f>Mens!C1</f>
        <v>0</v>
      </c>
      <c r="AJ1" s="38">
        <f>Mens!D1</f>
        <v>0</v>
      </c>
      <c r="AK1" s="38">
        <f>Mens!E1</f>
        <v>0</v>
      </c>
      <c r="AL1" s="38">
        <f>Mens!F1</f>
        <v>0</v>
      </c>
      <c r="AM1" s="38">
        <f>Mens!G1</f>
        <v>0</v>
      </c>
      <c r="AN1" s="38">
        <f>Mens!H1</f>
        <v>0</v>
      </c>
      <c r="AO1" s="38">
        <f>Mens!I1</f>
        <v>0</v>
      </c>
      <c r="AP1" s="38">
        <f>Mens!J1</f>
        <v>0</v>
      </c>
      <c r="AQ1" s="38" t="s">
        <v>226</v>
      </c>
      <c r="AR1" s="38" t="s">
        <v>228</v>
      </c>
      <c r="AS1" s="38" t="s">
        <v>228</v>
      </c>
      <c r="AU1" s="38" t="s">
        <v>237</v>
      </c>
    </row>
    <row r="2" spans="1:46" ht="15.75">
      <c r="A2" s="1" t="s">
        <v>27</v>
      </c>
      <c r="B2" s="1"/>
      <c r="C2" s="2"/>
      <c r="D2" s="3"/>
      <c r="E2" s="2"/>
      <c r="F2" s="4"/>
      <c r="G2" s="5"/>
      <c r="H2" s="5"/>
      <c r="O2" s="2" t="str">
        <f>Ladies!A2</f>
        <v>TRADING &amp; PROFIT &amp; LOSS ACCOUNT</v>
      </c>
      <c r="P2" s="2">
        <f>Ladies!B2</f>
        <v>0</v>
      </c>
      <c r="Q2" s="2">
        <f>Ladies!C2</f>
        <v>0</v>
      </c>
      <c r="R2" s="3">
        <f>Ladies!D2</f>
        <v>0</v>
      </c>
      <c r="S2" s="2">
        <f>Ladies!E2</f>
        <v>0</v>
      </c>
      <c r="T2" s="35">
        <f>Ladies!F2</f>
        <v>0</v>
      </c>
      <c r="U2" s="5">
        <f>Ladies!G2</f>
        <v>0</v>
      </c>
      <c r="V2" s="5">
        <f>Ladies!H2</f>
        <v>0</v>
      </c>
      <c r="W2" s="3" t="str">
        <f>Ladies!I2</f>
        <v>Page 1</v>
      </c>
      <c r="X2" s="38" t="s">
        <v>227</v>
      </c>
      <c r="Y2" s="38" t="s">
        <v>181</v>
      </c>
      <c r="Z2" s="38" t="s">
        <v>261</v>
      </c>
      <c r="AA2" s="38" t="s">
        <v>231</v>
      </c>
      <c r="AB2" s="38" t="s">
        <v>234</v>
      </c>
      <c r="AG2" s="38" t="str">
        <f>Mens!A2</f>
        <v>TRADING &amp; PROFIT &amp; LOSS ACCOUNT</v>
      </c>
      <c r="AH2" s="38">
        <f>Mens!B2</f>
        <v>0</v>
      </c>
      <c r="AI2" s="38">
        <f>Mens!C2</f>
        <v>0</v>
      </c>
      <c r="AJ2" s="38">
        <f>Mens!D2</f>
        <v>0</v>
      </c>
      <c r="AK2" s="38">
        <f>Mens!E2</f>
        <v>0</v>
      </c>
      <c r="AL2" s="38">
        <f>Mens!F2</f>
        <v>0</v>
      </c>
      <c r="AM2" s="38">
        <f>Mens!G2</f>
        <v>0</v>
      </c>
      <c r="AN2" s="38" t="str">
        <f>Mens!H2</f>
        <v>Page 1</v>
      </c>
      <c r="AO2" s="38">
        <f>Mens!I2</f>
        <v>0</v>
      </c>
      <c r="AP2" s="38">
        <f>Mens!J2</f>
        <v>0</v>
      </c>
      <c r="AQ2" s="38" t="s">
        <v>227</v>
      </c>
      <c r="AR2" s="38" t="s">
        <v>181</v>
      </c>
      <c r="AS2" s="38" t="s">
        <v>229</v>
      </c>
      <c r="AT2" s="38" t="s">
        <v>236</v>
      </c>
    </row>
    <row r="3" spans="1:42" ht="12.75">
      <c r="A3" s="247" t="s">
        <v>265</v>
      </c>
      <c r="B3" s="246"/>
      <c r="C3" s="246"/>
      <c r="D3" s="246"/>
      <c r="E3" s="246"/>
      <c r="F3" s="246"/>
      <c r="I3" s="7" t="s">
        <v>30</v>
      </c>
      <c r="J3" s="7"/>
      <c r="K3" s="7" t="s">
        <v>32</v>
      </c>
      <c r="L3" s="43"/>
      <c r="O3" s="247" t="str">
        <f>Ladies!A3</f>
        <v>For the period 1st October 2017 to 30th Setember 2018</v>
      </c>
      <c r="P3" s="246"/>
      <c r="Q3" s="246"/>
      <c r="R3" s="246"/>
      <c r="S3" s="246"/>
      <c r="T3" s="246"/>
      <c r="U3" s="38">
        <f>Ladies!G3</f>
        <v>0</v>
      </c>
      <c r="V3" s="53">
        <f>Ladies!H3</f>
        <v>0</v>
      </c>
      <c r="W3" s="41">
        <f>Ladies!I3</f>
        <v>0</v>
      </c>
      <c r="AG3" s="38" t="str">
        <f>Mens!A3</f>
        <v>For the period 1st October 2017 to 30th September 2018</v>
      </c>
      <c r="AH3" s="38">
        <f>Mens!B3</f>
        <v>0</v>
      </c>
      <c r="AI3" s="38">
        <f>Mens!C3</f>
        <v>0</v>
      </c>
      <c r="AJ3" s="38">
        <f>Mens!D3</f>
        <v>0</v>
      </c>
      <c r="AK3" s="38">
        <f>Mens!E3</f>
        <v>0</v>
      </c>
      <c r="AL3" s="38">
        <f>Mens!F3</f>
        <v>0</v>
      </c>
      <c r="AM3" s="38">
        <f>Mens!G3</f>
        <v>0</v>
      </c>
      <c r="AN3" s="38">
        <f>Mens!H3</f>
        <v>0</v>
      </c>
      <c r="AO3" s="38">
        <f>Mens!I3</f>
        <v>0</v>
      </c>
      <c r="AP3" s="38">
        <f>Mens!J3</f>
        <v>0</v>
      </c>
    </row>
    <row r="4" spans="1:49" ht="12.75">
      <c r="A4" s="6"/>
      <c r="B4" s="42"/>
      <c r="C4" s="42"/>
      <c r="D4" s="42"/>
      <c r="E4" s="42"/>
      <c r="F4" s="8" t="s">
        <v>29</v>
      </c>
      <c r="I4" s="7" t="s">
        <v>31</v>
      </c>
      <c r="J4" s="7"/>
      <c r="K4" s="7" t="s">
        <v>31</v>
      </c>
      <c r="O4" s="6">
        <f>Ladies!A4</f>
        <v>0</v>
      </c>
      <c r="P4" s="42">
        <f>Ladies!B4</f>
        <v>0</v>
      </c>
      <c r="Q4" s="42">
        <f>Ladies!C4</f>
        <v>0</v>
      </c>
      <c r="R4" s="42">
        <f>Ladies!D4</f>
        <v>0</v>
      </c>
      <c r="S4" s="42">
        <f>Ladies!E4</f>
        <v>0</v>
      </c>
      <c r="T4" s="42">
        <f>Ladies!F4</f>
        <v>0</v>
      </c>
      <c r="U4" s="38">
        <f>Ladies!G4</f>
        <v>0</v>
      </c>
      <c r="V4" s="38">
        <f>Ladies!H4</f>
        <v>0</v>
      </c>
      <c r="W4" s="41">
        <f>Ladies!I4</f>
        <v>0</v>
      </c>
      <c r="X4" s="38">
        <f aca="true" t="shared" si="0" ref="X4:AD4">SUM(X5:X81)</f>
        <v>158.84</v>
      </c>
      <c r="Y4" s="38">
        <f t="shared" si="0"/>
        <v>-1646.4500000000003</v>
      </c>
      <c r="Z4" s="38">
        <f t="shared" si="0"/>
        <v>55.07000000000009</v>
      </c>
      <c r="AA4" s="38">
        <f t="shared" si="0"/>
        <v>68.95</v>
      </c>
      <c r="AB4" s="38">
        <f t="shared" si="0"/>
        <v>1850</v>
      </c>
      <c r="AC4" s="38">
        <f t="shared" si="0"/>
        <v>0</v>
      </c>
      <c r="AD4" s="38">
        <f t="shared" si="0"/>
        <v>0</v>
      </c>
      <c r="AG4" s="38">
        <f>Mens!A4</f>
        <v>0</v>
      </c>
      <c r="AH4" s="38">
        <f>Mens!B4</f>
        <v>0</v>
      </c>
      <c r="AI4" s="38">
        <f>Mens!C4</f>
        <v>0</v>
      </c>
      <c r="AJ4" s="38">
        <f>Mens!D4</f>
        <v>0</v>
      </c>
      <c r="AK4" s="38">
        <f>Mens!E4</f>
        <v>0</v>
      </c>
      <c r="AL4" s="38">
        <f>Mens!F4</f>
        <v>0</v>
      </c>
      <c r="AM4" s="38">
        <f>Mens!G4</f>
        <v>0</v>
      </c>
      <c r="AN4" s="38">
        <f>Mens!H4</f>
        <v>0</v>
      </c>
      <c r="AO4" s="38">
        <f>Mens!I4</f>
        <v>0</v>
      </c>
      <c r="AP4" s="38">
        <f>Mens!J4</f>
        <v>0</v>
      </c>
      <c r="AQ4" s="38">
        <f aca="true" t="shared" si="1" ref="AQ4:AW4">SUM(AQ5:AQ81)</f>
        <v>0</v>
      </c>
      <c r="AR4" s="38">
        <f t="shared" si="1"/>
        <v>1528.5100000000002</v>
      </c>
      <c r="AS4" s="38">
        <f t="shared" si="1"/>
        <v>-246.25</v>
      </c>
      <c r="AT4" s="38">
        <f t="shared" si="1"/>
        <v>0</v>
      </c>
      <c r="AU4" s="38">
        <f t="shared" si="1"/>
        <v>50</v>
      </c>
      <c r="AV4" s="38">
        <f t="shared" si="1"/>
        <v>0</v>
      </c>
      <c r="AW4" s="38">
        <f t="shared" si="1"/>
        <v>0</v>
      </c>
    </row>
    <row r="5" spans="1:42" ht="15.75">
      <c r="A5" s="9" t="s">
        <v>2</v>
      </c>
      <c r="D5" s="44"/>
      <c r="E5" s="45"/>
      <c r="F5" s="37">
        <v>1</v>
      </c>
      <c r="G5" s="46"/>
      <c r="H5" s="46"/>
      <c r="I5" s="47">
        <v>2</v>
      </c>
      <c r="J5" s="47"/>
      <c r="K5" s="47">
        <v>3</v>
      </c>
      <c r="O5" s="28" t="str">
        <f>Ladies!A5</f>
        <v>INCOME</v>
      </c>
      <c r="P5" s="38">
        <f>Ladies!B5</f>
        <v>0</v>
      </c>
      <c r="Q5" s="38">
        <f>Ladies!C5</f>
        <v>0</v>
      </c>
      <c r="R5" s="3" t="str">
        <f>Ladies!D5</f>
        <v>2017-18</v>
      </c>
      <c r="S5" s="38">
        <f>Ladies!E5</f>
        <v>0</v>
      </c>
      <c r="T5" s="3">
        <f>Ladies!F5</f>
        <v>0</v>
      </c>
      <c r="U5" s="38">
        <f>Ladies!G5</f>
        <v>0</v>
      </c>
      <c r="V5" s="38">
        <f>Ladies!H5</f>
        <v>0</v>
      </c>
      <c r="W5" s="3" t="str">
        <f>Ladies!I5</f>
        <v>2016-17</v>
      </c>
      <c r="AG5" s="38" t="str">
        <f>Mens!A5</f>
        <v>INCOME</v>
      </c>
      <c r="AH5" s="38">
        <f>Mens!B5</f>
        <v>0</v>
      </c>
      <c r="AI5" s="38" t="str">
        <f>Mens!C5</f>
        <v> </v>
      </c>
      <c r="AJ5" s="38">
        <f>Mens!D5</f>
        <v>0</v>
      </c>
      <c r="AK5" s="38" t="str">
        <f>Mens!E5</f>
        <v>2017-18</v>
      </c>
      <c r="AL5" s="38">
        <f>Mens!F5</f>
        <v>0</v>
      </c>
      <c r="AM5" s="38">
        <f>Mens!G5</f>
        <v>0</v>
      </c>
      <c r="AN5" s="38">
        <f>Mens!H5</f>
        <v>0</v>
      </c>
      <c r="AO5" s="38" t="str">
        <f>Mens!I5</f>
        <v>2017-18</v>
      </c>
      <c r="AP5" s="38">
        <f>Mens!J5</f>
        <v>0</v>
      </c>
    </row>
    <row r="6" spans="1:42" ht="12.75">
      <c r="A6" s="11" t="s">
        <v>22</v>
      </c>
      <c r="D6" s="44"/>
      <c r="E6" s="45"/>
      <c r="F6" s="44">
        <f>'GBA 2010'!E7</f>
        <v>92</v>
      </c>
      <c r="G6" s="40"/>
      <c r="H6" s="40"/>
      <c r="O6" s="11" t="str">
        <f>Ladies!A6</f>
        <v>Sales</v>
      </c>
      <c r="P6" s="11">
        <f>Ladies!B6</f>
        <v>0</v>
      </c>
      <c r="Q6" s="12" t="str">
        <f>Ladies!C6</f>
        <v> </v>
      </c>
      <c r="R6" s="79">
        <f>Ladies!D6</f>
        <v>24</v>
      </c>
      <c r="S6" s="11">
        <f>Ladies!E6</f>
        <v>0</v>
      </c>
      <c r="T6" s="55">
        <f>Ladies!F6</f>
        <v>0</v>
      </c>
      <c r="U6" s="11">
        <f>Ladies!G6</f>
        <v>0</v>
      </c>
      <c r="V6" s="11">
        <f>Ladies!H6</f>
        <v>0</v>
      </c>
      <c r="W6" s="30">
        <f>Ladies!I6</f>
        <v>58.5</v>
      </c>
      <c r="AG6" s="38" t="str">
        <f>Mens!A6</f>
        <v>Sale of Uniform &amp; Badges</v>
      </c>
      <c r="AH6" s="38">
        <f>Mens!B6</f>
        <v>0</v>
      </c>
      <c r="AI6" s="38">
        <f>Mens!C6</f>
        <v>0</v>
      </c>
      <c r="AJ6" s="38" t="str">
        <f>Mens!D6</f>
        <v> </v>
      </c>
      <c r="AK6" s="38">
        <f>Mens!E6</f>
        <v>572</v>
      </c>
      <c r="AL6" s="38">
        <f>Mens!F6</f>
        <v>0</v>
      </c>
      <c r="AM6" s="38">
        <f>Mens!G6</f>
        <v>0</v>
      </c>
      <c r="AN6" s="38" t="str">
        <f>Mens!H6</f>
        <v> </v>
      </c>
      <c r="AO6" s="38">
        <f>Mens!I6</f>
        <v>362</v>
      </c>
      <c r="AP6" s="38">
        <f>Mens!J6</f>
        <v>0</v>
      </c>
    </row>
    <row r="7" spans="1:42" s="11" customFormat="1" ht="12.75">
      <c r="A7" s="11" t="s">
        <v>60</v>
      </c>
      <c r="C7" s="12" t="s">
        <v>0</v>
      </c>
      <c r="D7" s="13"/>
      <c r="E7" s="14"/>
      <c r="F7" s="48">
        <f>'GBA 2010'!E8</f>
        <v>28021</v>
      </c>
      <c r="G7" s="79"/>
      <c r="H7" s="79"/>
      <c r="I7" s="40">
        <f>R14</f>
        <v>4844</v>
      </c>
      <c r="J7" s="40"/>
      <c r="K7" s="40">
        <f>+AL12</f>
        <v>9764</v>
      </c>
      <c r="L7" s="36"/>
      <c r="O7" s="11" t="str">
        <f>Ladies!A7</f>
        <v>Less opening stock b/fd</v>
      </c>
      <c r="P7" s="11">
        <f>Ladies!B7</f>
        <v>0</v>
      </c>
      <c r="Q7" s="11">
        <f>Ladies!C7</f>
        <v>0</v>
      </c>
      <c r="R7" s="30">
        <f>Ladies!D7</f>
        <v>-508.22</v>
      </c>
      <c r="S7" s="11">
        <f>Ladies!E7</f>
        <v>0</v>
      </c>
      <c r="T7" s="55">
        <f>Ladies!F7</f>
        <v>0</v>
      </c>
      <c r="U7" s="11">
        <f>Ladies!G7</f>
        <v>0</v>
      </c>
      <c r="V7" s="11">
        <f>Ladies!H7</f>
        <v>0</v>
      </c>
      <c r="W7" s="30">
        <f>Ladies!I7</f>
        <v>-618.54</v>
      </c>
      <c r="AG7" s="11" t="str">
        <f>Mens!A7</f>
        <v>Less opening stock</v>
      </c>
      <c r="AH7" s="11">
        <f>Mens!B7</f>
        <v>0</v>
      </c>
      <c r="AI7" s="11">
        <f>Mens!C7</f>
        <v>0</v>
      </c>
      <c r="AJ7" s="11">
        <f>Mens!D7</f>
        <v>0</v>
      </c>
      <c r="AK7" s="11">
        <f>Mens!E7</f>
        <v>-1536.05</v>
      </c>
      <c r="AL7" s="11">
        <f>Mens!F7</f>
        <v>0</v>
      </c>
      <c r="AM7" s="11">
        <f>Mens!G7</f>
        <v>0</v>
      </c>
      <c r="AN7" s="11">
        <f>Mens!H7</f>
        <v>0</v>
      </c>
      <c r="AO7" s="11">
        <f>Mens!I7</f>
        <v>-1326.5</v>
      </c>
      <c r="AP7" s="11">
        <f>Mens!J7</f>
        <v>0</v>
      </c>
    </row>
    <row r="8" spans="1:42" s="11" customFormat="1" ht="13.5" thickBot="1">
      <c r="A8" s="11" t="s">
        <v>18</v>
      </c>
      <c r="D8" s="13"/>
      <c r="E8" s="14"/>
      <c r="F8" s="48">
        <f>'GBA 2010'!E9</f>
        <v>4410</v>
      </c>
      <c r="G8" s="79"/>
      <c r="H8" s="79"/>
      <c r="I8" s="40"/>
      <c r="J8" s="40"/>
      <c r="K8" s="40"/>
      <c r="L8" s="36"/>
      <c r="O8" s="11" t="str">
        <f>Ladies!A8</f>
        <v>Less purchases</v>
      </c>
      <c r="P8" s="11">
        <f>Ladies!B8</f>
        <v>0</v>
      </c>
      <c r="Q8" s="11">
        <f>Ladies!C8</f>
        <v>0</v>
      </c>
      <c r="R8" s="56">
        <f>Ladies!D8</f>
        <v>0</v>
      </c>
      <c r="S8" s="16">
        <f>Ladies!E8</f>
        <v>0</v>
      </c>
      <c r="T8" s="57">
        <f>Ladies!F8</f>
        <v>0</v>
      </c>
      <c r="U8" s="16">
        <f>Ladies!G8</f>
        <v>0</v>
      </c>
      <c r="V8" s="16">
        <f>Ladies!H8</f>
        <v>0</v>
      </c>
      <c r="W8" s="58">
        <f>Ladies!I8</f>
        <v>0</v>
      </c>
      <c r="AG8" s="11" t="str">
        <f>Mens!A8</f>
        <v>Less purchases</v>
      </c>
      <c r="AH8" s="11">
        <f>Mens!B8</f>
        <v>0</v>
      </c>
      <c r="AI8" s="11">
        <f>Mens!C8</f>
        <v>0</v>
      </c>
      <c r="AJ8" s="11">
        <f>Mens!D8</f>
        <v>0</v>
      </c>
      <c r="AK8" s="11">
        <f>Mens!E8</f>
        <v>-1104.26</v>
      </c>
      <c r="AL8" s="11">
        <f>Mens!F8</f>
        <v>0</v>
      </c>
      <c r="AM8" s="11">
        <f>Mens!G8</f>
        <v>0</v>
      </c>
      <c r="AN8" s="11">
        <f>Mens!H8</f>
        <v>0</v>
      </c>
      <c r="AO8" s="11">
        <f>Mens!I8</f>
        <v>-509.71</v>
      </c>
      <c r="AP8" s="11">
        <f>Mens!J8</f>
        <v>0</v>
      </c>
    </row>
    <row r="9" spans="1:42" s="11" customFormat="1" ht="12.75">
      <c r="A9" s="11" t="s">
        <v>54</v>
      </c>
      <c r="D9" s="13"/>
      <c r="E9" s="15"/>
      <c r="F9" s="49">
        <f>'GBA 2010'!E10</f>
        <v>658.38</v>
      </c>
      <c r="G9" s="59"/>
      <c r="H9" s="59"/>
      <c r="I9" s="40"/>
      <c r="J9" s="40"/>
      <c r="K9" s="40"/>
      <c r="L9" s="36"/>
      <c r="O9" s="11">
        <f>Ladies!A9</f>
        <v>0</v>
      </c>
      <c r="P9" s="11">
        <f>Ladies!B9</f>
        <v>0</v>
      </c>
      <c r="Q9" s="11">
        <f>Ladies!C9</f>
        <v>0</v>
      </c>
      <c r="R9" s="30">
        <f>Ladies!D9</f>
        <v>-484.22</v>
      </c>
      <c r="S9" s="16">
        <f>Ladies!E9</f>
        <v>0</v>
      </c>
      <c r="T9" s="59">
        <f>Ladies!F9</f>
        <v>0</v>
      </c>
      <c r="U9" s="16">
        <f>Ladies!G9</f>
        <v>0</v>
      </c>
      <c r="V9" s="16">
        <f>Ladies!H9</f>
        <v>0</v>
      </c>
      <c r="W9" s="17">
        <f>Ladies!I9</f>
        <v>-560.04</v>
      </c>
      <c r="AG9" s="11">
        <f>Mens!A9</f>
        <v>0</v>
      </c>
      <c r="AH9" s="11">
        <f>Mens!B9</f>
        <v>0</v>
      </c>
      <c r="AI9" s="11">
        <f>Mens!C9</f>
        <v>0</v>
      </c>
      <c r="AJ9" s="11">
        <f>Mens!D9</f>
        <v>0</v>
      </c>
      <c r="AK9" s="11">
        <f>Mens!E9</f>
        <v>-2068.31</v>
      </c>
      <c r="AL9" s="11">
        <f>Mens!F9</f>
        <v>0</v>
      </c>
      <c r="AM9" s="11">
        <f>Mens!G9</f>
        <v>0</v>
      </c>
      <c r="AN9" s="11">
        <f>Mens!H9</f>
        <v>0</v>
      </c>
      <c r="AO9" s="11">
        <f>Mens!I9</f>
        <v>-1474.21</v>
      </c>
      <c r="AP9" s="11">
        <f>Mens!J9</f>
        <v>0</v>
      </c>
    </row>
    <row r="10" spans="1:42" s="11" customFormat="1" ht="12.75">
      <c r="A10" s="11" t="s">
        <v>56</v>
      </c>
      <c r="D10" s="13"/>
      <c r="E10" s="15"/>
      <c r="F10" s="49">
        <f>'GBA 2010'!$E$11</f>
        <v>0</v>
      </c>
      <c r="G10" s="59"/>
      <c r="H10" s="59"/>
      <c r="I10" s="41">
        <f>+R35</f>
        <v>0</v>
      </c>
      <c r="J10" s="3"/>
      <c r="K10" s="3"/>
      <c r="L10" s="36"/>
      <c r="O10" s="11" t="str">
        <f>Ladies!A10</f>
        <v>Closing Stock c/fd</v>
      </c>
      <c r="P10" s="11">
        <f>Ladies!B10</f>
        <v>0</v>
      </c>
      <c r="Q10" s="25">
        <f>Ladies!C10</f>
        <v>0</v>
      </c>
      <c r="R10" s="60">
        <f>Ladies!D10</f>
        <v>416.96</v>
      </c>
      <c r="S10" s="16">
        <f>Ladies!E10</f>
        <v>0</v>
      </c>
      <c r="T10" s="57">
        <f>Ladies!F10</f>
        <v>0</v>
      </c>
      <c r="U10" s="16">
        <f>Ladies!G10</f>
        <v>0</v>
      </c>
      <c r="V10" s="16">
        <f>Ladies!H10</f>
        <v>0</v>
      </c>
      <c r="W10" s="60">
        <f>Ladies!I10</f>
        <v>508.22</v>
      </c>
      <c r="AG10" s="11" t="str">
        <f>Mens!A10</f>
        <v>Closing stock c/fd</v>
      </c>
      <c r="AH10" s="11">
        <f>Mens!B10</f>
        <v>0</v>
      </c>
      <c r="AI10" s="11">
        <f>Mens!C10</f>
        <v>0</v>
      </c>
      <c r="AJ10" s="11">
        <f>Mens!D10</f>
        <v>0</v>
      </c>
      <c r="AK10" s="11">
        <f>Mens!E10</f>
        <v>2331.6</v>
      </c>
      <c r="AL10" s="11">
        <f>Mens!F10</f>
        <v>0</v>
      </c>
      <c r="AM10" s="11">
        <f>Mens!G10</f>
        <v>0</v>
      </c>
      <c r="AN10" s="11">
        <f>Mens!H10</f>
        <v>0</v>
      </c>
      <c r="AO10" s="11">
        <f>Mens!I10</f>
        <v>1536.05</v>
      </c>
      <c r="AP10" s="11">
        <f>Mens!J10</f>
        <v>0</v>
      </c>
    </row>
    <row r="11" spans="1:42" s="11" customFormat="1" ht="12.75">
      <c r="A11" s="11" t="s">
        <v>44</v>
      </c>
      <c r="D11" s="13"/>
      <c r="E11" s="15"/>
      <c r="F11" s="49"/>
      <c r="G11" s="59"/>
      <c r="H11" s="59"/>
      <c r="I11" s="40">
        <f>$R$18</f>
        <v>77</v>
      </c>
      <c r="J11" s="40"/>
      <c r="K11" s="40"/>
      <c r="L11" s="36"/>
      <c r="O11" s="36">
        <f>Ladies!A11</f>
        <v>0</v>
      </c>
      <c r="P11" s="36">
        <f>Ladies!B11</f>
        <v>0</v>
      </c>
      <c r="Q11" s="34">
        <f>Ladies!C11</f>
        <v>0</v>
      </c>
      <c r="R11" s="17">
        <f>Ladies!D11</f>
        <v>-67.26000000000005</v>
      </c>
      <c r="S11" s="16">
        <f>Ladies!E11</f>
        <v>0</v>
      </c>
      <c r="T11" s="57">
        <f>Ladies!F11</f>
        <v>0</v>
      </c>
      <c r="U11" s="16">
        <f>Ladies!G11</f>
        <v>0</v>
      </c>
      <c r="V11" s="16">
        <f>Ladies!H11</f>
        <v>0</v>
      </c>
      <c r="W11" s="17">
        <f>Ladies!I11</f>
        <v>-51.819999999999936</v>
      </c>
      <c r="AG11" s="11" t="str">
        <f>Mens!A11</f>
        <v>loss on sales</v>
      </c>
      <c r="AH11" s="11">
        <f>Mens!B11</f>
        <v>0</v>
      </c>
      <c r="AI11" s="11">
        <f>Mens!C11</f>
        <v>0</v>
      </c>
      <c r="AJ11" s="11">
        <f>Mens!D11</f>
        <v>0</v>
      </c>
      <c r="AK11" s="11">
        <f>Mens!E11</f>
        <v>263.28999999999996</v>
      </c>
      <c r="AL11" s="11">
        <f>Mens!F11</f>
        <v>263.28999999999996</v>
      </c>
      <c r="AM11" s="11">
        <f>Mens!G11</f>
        <v>0</v>
      </c>
      <c r="AN11" s="11">
        <f>Mens!H11</f>
        <v>0</v>
      </c>
      <c r="AO11" s="11">
        <f>Mens!I11</f>
        <v>61.83999999999992</v>
      </c>
      <c r="AP11" s="11">
        <f>Mens!J11</f>
        <v>61.83999999999992</v>
      </c>
    </row>
    <row r="12" spans="1:42" s="11" customFormat="1" ht="12.75">
      <c r="A12" s="11" t="s">
        <v>35</v>
      </c>
      <c r="D12" s="13"/>
      <c r="E12" s="15"/>
      <c r="F12" s="49"/>
      <c r="G12" s="59"/>
      <c r="H12" s="59"/>
      <c r="I12" s="40">
        <f>+R19</f>
        <v>148.19</v>
      </c>
      <c r="J12" s="40"/>
      <c r="K12" s="40">
        <f>+AL17</f>
        <v>30</v>
      </c>
      <c r="L12" s="36"/>
      <c r="O12" s="61" t="str">
        <f>Ladies!A12</f>
        <v>OTHER INCOME</v>
      </c>
      <c r="P12" s="61">
        <f>Ladies!B12</f>
        <v>0</v>
      </c>
      <c r="Q12" s="11">
        <f>Ladies!C12</f>
        <v>0</v>
      </c>
      <c r="R12" s="30">
        <f>Ladies!D12</f>
        <v>0</v>
      </c>
      <c r="S12" s="16">
        <f>Ladies!E12</f>
        <v>0</v>
      </c>
      <c r="T12" s="57">
        <f>Ladies!F12</f>
        <v>0</v>
      </c>
      <c r="U12" s="16">
        <f>Ladies!G12</f>
        <v>0</v>
      </c>
      <c r="V12" s="16">
        <f>Ladies!H12</f>
        <v>0</v>
      </c>
      <c r="W12" s="30">
        <f>Ladies!I12</f>
        <v>0</v>
      </c>
      <c r="AG12" s="11" t="str">
        <f>Mens!A12</f>
        <v>GBA Affiliation Fees</v>
      </c>
      <c r="AH12" s="11">
        <f>Mens!B12</f>
        <v>0</v>
      </c>
      <c r="AI12" s="11">
        <f>Mens!C12</f>
        <v>0</v>
      </c>
      <c r="AJ12" s="11">
        <f>Mens!D12</f>
        <v>0</v>
      </c>
      <c r="AK12" s="11">
        <f>Mens!E12</f>
        <v>0</v>
      </c>
      <c r="AL12" s="11">
        <f>Mens!F12</f>
        <v>9764</v>
      </c>
      <c r="AM12" s="11">
        <f>Mens!G12</f>
        <v>0</v>
      </c>
      <c r="AN12" s="11">
        <f>Mens!H12</f>
        <v>0</v>
      </c>
      <c r="AO12" s="11">
        <f>Mens!I12</f>
        <v>0</v>
      </c>
      <c r="AP12" s="11">
        <f>Mens!J12</f>
        <v>9816</v>
      </c>
    </row>
    <row r="13" spans="1:45" s="11" customFormat="1" ht="12.75">
      <c r="A13" s="11" t="s">
        <v>15</v>
      </c>
      <c r="D13" s="13"/>
      <c r="E13" s="15"/>
      <c r="F13" s="49">
        <f>'GBA 2010'!E12</f>
        <v>120</v>
      </c>
      <c r="G13" s="59"/>
      <c r="H13" s="59"/>
      <c r="I13" s="40"/>
      <c r="J13" s="40"/>
      <c r="K13" s="40"/>
      <c r="L13" s="36"/>
      <c r="O13" s="11" t="str">
        <f>Ladies!A13</f>
        <v>Advertising</v>
      </c>
      <c r="P13" s="11">
        <f>Ladies!B13</f>
        <v>0</v>
      </c>
      <c r="Q13" s="11">
        <f>Ladies!C13</f>
        <v>0</v>
      </c>
      <c r="R13" s="30">
        <f>Ladies!D13</f>
        <v>0</v>
      </c>
      <c r="S13" s="16">
        <f>Ladies!E13</f>
        <v>0</v>
      </c>
      <c r="T13" s="59">
        <f>Ladies!F13</f>
        <v>0</v>
      </c>
      <c r="U13" s="16">
        <f>Ladies!G13</f>
        <v>0</v>
      </c>
      <c r="V13" s="16">
        <f>Ladies!H13</f>
        <v>0</v>
      </c>
      <c r="W13" s="200">
        <f>Ladies!I13</f>
        <v>0</v>
      </c>
      <c r="X13" s="79">
        <f>+R13</f>
        <v>0</v>
      </c>
      <c r="AB13" s="79"/>
      <c r="AG13" s="11" t="str">
        <f>Mens!A13</f>
        <v>BE travel expenses</v>
      </c>
      <c r="AH13" s="11">
        <f>Mens!B13</f>
        <v>0</v>
      </c>
      <c r="AI13" s="11" t="str">
        <f>Mens!C13</f>
        <v> </v>
      </c>
      <c r="AJ13" s="11">
        <f>Mens!D13</f>
        <v>0</v>
      </c>
      <c r="AK13" s="11">
        <f>Mens!E13</f>
        <v>0</v>
      </c>
      <c r="AL13" s="11">
        <f>Mens!F13</f>
        <v>513.5</v>
      </c>
      <c r="AM13" s="11">
        <f>Mens!G13</f>
        <v>0</v>
      </c>
      <c r="AN13" s="11">
        <f>Mens!H13</f>
        <v>0</v>
      </c>
      <c r="AO13" s="11">
        <f>Mens!I13</f>
        <v>0</v>
      </c>
      <c r="AP13" s="11">
        <f>Mens!J13</f>
        <v>520.84</v>
      </c>
      <c r="AS13" s="11">
        <f>+AL13</f>
        <v>513.5</v>
      </c>
    </row>
    <row r="14" spans="1:45" s="11" customFormat="1" ht="12.75">
      <c r="A14" s="11" t="s">
        <v>256</v>
      </c>
      <c r="D14" s="13"/>
      <c r="E14" s="15"/>
      <c r="F14" s="49">
        <f>'GBA 2010'!E13</f>
        <v>577</v>
      </c>
      <c r="G14" s="59"/>
      <c r="H14" s="59"/>
      <c r="I14" s="40"/>
      <c r="J14" s="40"/>
      <c r="K14" s="40"/>
      <c r="L14" s="36"/>
      <c r="O14" s="11" t="str">
        <f>Ladies!A14</f>
        <v>Affiliations fees</v>
      </c>
      <c r="P14" s="11">
        <f>Ladies!B14</f>
        <v>0</v>
      </c>
      <c r="Q14" s="36">
        <f>Ladies!C14</f>
        <v>0</v>
      </c>
      <c r="R14" s="30">
        <f>Ladies!D14</f>
        <v>4844</v>
      </c>
      <c r="S14" s="16">
        <f>Ladies!E14</f>
        <v>0</v>
      </c>
      <c r="T14" s="59">
        <f>Ladies!F14</f>
        <v>0</v>
      </c>
      <c r="U14" s="16">
        <f>Ladies!G14</f>
        <v>0</v>
      </c>
      <c r="V14" s="16">
        <f>Ladies!H14</f>
        <v>0</v>
      </c>
      <c r="W14" s="200">
        <f>Ladies!I14</f>
        <v>4772</v>
      </c>
      <c r="AG14" s="11" t="str">
        <f>Mens!A14</f>
        <v>Competitions</v>
      </c>
      <c r="AH14" s="11">
        <f>Mens!B14</f>
        <v>0</v>
      </c>
      <c r="AI14" s="11">
        <f>Mens!C14</f>
        <v>0</v>
      </c>
      <c r="AJ14" s="11">
        <f>Mens!D14</f>
        <v>0</v>
      </c>
      <c r="AK14" s="11">
        <f>Mens!E14</f>
        <v>0</v>
      </c>
      <c r="AL14" s="11">
        <f>Mens!F14</f>
        <v>4479</v>
      </c>
      <c r="AM14" s="11">
        <f>Mens!G14</f>
        <v>0</v>
      </c>
      <c r="AN14" s="11">
        <f>Mens!H14</f>
        <v>0</v>
      </c>
      <c r="AO14" s="11">
        <f>Mens!I14</f>
        <v>0</v>
      </c>
      <c r="AP14" s="11">
        <f>Mens!J14</f>
        <v>4783.5</v>
      </c>
      <c r="AS14" s="11">
        <f>+AL14</f>
        <v>4479</v>
      </c>
    </row>
    <row r="15" spans="1:42" s="11" customFormat="1" ht="12.75">
      <c r="A15" s="11" t="s">
        <v>34</v>
      </c>
      <c r="D15" s="13"/>
      <c r="E15" s="15"/>
      <c r="F15" s="49"/>
      <c r="G15" s="59"/>
      <c r="H15" s="59"/>
      <c r="I15" s="40">
        <f>+Z4</f>
        <v>55.07000000000009</v>
      </c>
      <c r="J15" s="40"/>
      <c r="K15" s="41">
        <f>+AS4</f>
        <v>-246.25</v>
      </c>
      <c r="L15" s="36"/>
      <c r="O15" s="11" t="str">
        <f>Ladies!A15</f>
        <v>Competition income</v>
      </c>
      <c r="P15" s="11">
        <f>Ladies!B15</f>
        <v>0</v>
      </c>
      <c r="Q15" s="36">
        <f>Ladies!C15</f>
        <v>0</v>
      </c>
      <c r="R15" s="30">
        <f>Ladies!D15</f>
        <v>3012.5</v>
      </c>
      <c r="S15" s="15">
        <f>Ladies!E15</f>
        <v>0</v>
      </c>
      <c r="T15" s="11">
        <f>Ladies!F15</f>
        <v>0</v>
      </c>
      <c r="U15" s="15">
        <f>Ladies!G15</f>
        <v>0</v>
      </c>
      <c r="V15" s="15">
        <f>Ladies!H15</f>
        <v>0</v>
      </c>
      <c r="W15" s="200">
        <f>Ladies!I15</f>
        <v>2837</v>
      </c>
      <c r="Z15" s="79">
        <f>+R15</f>
        <v>3012.5</v>
      </c>
      <c r="AA15" s="79"/>
      <c r="AB15" s="79"/>
      <c r="AC15" s="79"/>
      <c r="AD15" s="79"/>
      <c r="AE15" s="79"/>
      <c r="AG15" s="11" t="str">
        <f>Mens!A15</f>
        <v>Matches</v>
      </c>
      <c r="AH15" s="11">
        <f>Mens!B15</f>
        <v>0</v>
      </c>
      <c r="AI15" s="11">
        <f>Mens!C15</f>
        <v>0</v>
      </c>
      <c r="AJ15" s="11">
        <f>Mens!D15</f>
        <v>0</v>
      </c>
      <c r="AK15" s="11">
        <f>Mens!E15</f>
        <v>0</v>
      </c>
      <c r="AL15" s="11">
        <f>Mens!F15</f>
        <v>5420</v>
      </c>
      <c r="AM15" s="11">
        <f>Mens!G15</f>
        <v>0</v>
      </c>
      <c r="AN15" s="11">
        <f>Mens!H15</f>
        <v>0</v>
      </c>
      <c r="AO15" s="11">
        <f>Mens!I15</f>
        <v>0</v>
      </c>
      <c r="AP15" s="11">
        <f>Mens!J15</f>
        <v>5701.25</v>
      </c>
    </row>
    <row r="16" spans="1:44" s="11" customFormat="1" ht="12.75">
      <c r="A16" s="11" t="s">
        <v>33</v>
      </c>
      <c r="D16" s="13"/>
      <c r="E16" s="15"/>
      <c r="F16" s="51">
        <f>'GBA 2010'!$E$14</f>
        <v>469</v>
      </c>
      <c r="G16" s="59"/>
      <c r="H16" s="59"/>
      <c r="I16" s="41">
        <f>+Y4</f>
        <v>-1646.4500000000003</v>
      </c>
      <c r="J16" s="41"/>
      <c r="K16" s="41">
        <f>+AR4</f>
        <v>1528.5100000000002</v>
      </c>
      <c r="L16" s="36"/>
      <c r="O16" s="11" t="str">
        <f>Ladies!A16</f>
        <v>Donations</v>
      </c>
      <c r="P16" s="11">
        <f>Ladies!B16</f>
        <v>0</v>
      </c>
      <c r="Q16" s="25" t="str">
        <f>Ladies!C16</f>
        <v> </v>
      </c>
      <c r="R16" s="30">
        <f>Ladies!D16</f>
        <v>0</v>
      </c>
      <c r="S16" s="15">
        <f>Ladies!E16</f>
        <v>0</v>
      </c>
      <c r="T16" s="57">
        <f>Ladies!F16</f>
        <v>0</v>
      </c>
      <c r="U16" s="15">
        <f>Ladies!G16</f>
        <v>0</v>
      </c>
      <c r="V16" s="15">
        <f>Ladies!H16</f>
        <v>0</v>
      </c>
      <c r="W16" s="30">
        <f>Ladies!I16</f>
        <v>79</v>
      </c>
      <c r="X16" s="79">
        <f>+R16</f>
        <v>0</v>
      </c>
      <c r="AB16" s="79"/>
      <c r="AG16" s="11" t="str">
        <f>Mens!A16</f>
        <v>Compensation from Bank and Building society</v>
      </c>
      <c r="AH16" s="11">
        <f>Mens!B16</f>
        <v>0</v>
      </c>
      <c r="AI16" s="11">
        <f>Mens!C16</f>
        <v>0</v>
      </c>
      <c r="AJ16" s="11">
        <f>Mens!D16</f>
        <v>0</v>
      </c>
      <c r="AK16" s="11">
        <f>Mens!E16</f>
        <v>0</v>
      </c>
      <c r="AL16" s="11">
        <f>Mens!F16</f>
        <v>0</v>
      </c>
      <c r="AM16" s="11">
        <f>Mens!G16</f>
        <v>0</v>
      </c>
      <c r="AN16" s="11">
        <f>Mens!H16</f>
        <v>0</v>
      </c>
      <c r="AO16" s="11">
        <f>Mens!I16</f>
        <v>0</v>
      </c>
      <c r="AP16" s="11">
        <f>Mens!J16</f>
        <v>0</v>
      </c>
      <c r="AR16" s="11">
        <f>+AL15</f>
        <v>5420</v>
      </c>
    </row>
    <row r="17" spans="1:42" s="11" customFormat="1" ht="12.75">
      <c r="A17" s="11" t="s">
        <v>50</v>
      </c>
      <c r="D17" s="13"/>
      <c r="E17" s="15"/>
      <c r="F17" s="49"/>
      <c r="G17" s="59"/>
      <c r="H17" s="59"/>
      <c r="I17" s="48">
        <f>+X4</f>
        <v>158.84</v>
      </c>
      <c r="J17" s="48"/>
      <c r="K17" s="48">
        <f>+AL18</f>
        <v>564.5</v>
      </c>
      <c r="L17" s="36"/>
      <c r="O17" s="11" t="str">
        <f>Ladies!A17</f>
        <v>Finals Day raffle</v>
      </c>
      <c r="P17" s="11">
        <f>Ladies!B17</f>
        <v>0</v>
      </c>
      <c r="Q17" s="11">
        <f>Ladies!C17</f>
        <v>0</v>
      </c>
      <c r="R17" s="30">
        <f>Ladies!D17</f>
        <v>133</v>
      </c>
      <c r="S17" s="15">
        <f>Ladies!E17</f>
        <v>0</v>
      </c>
      <c r="T17" s="57">
        <f>Ladies!F17</f>
        <v>0</v>
      </c>
      <c r="U17" s="15">
        <f>Ladies!G17</f>
        <v>0</v>
      </c>
      <c r="V17" s="15">
        <f>Ladies!H17</f>
        <v>0</v>
      </c>
      <c r="W17" s="30">
        <f>Ladies!I17</f>
        <v>152</v>
      </c>
      <c r="X17" s="79">
        <f>+R17</f>
        <v>133</v>
      </c>
      <c r="AG17" s="11" t="str">
        <f>Mens!A17</f>
        <v>Interest on BIA a/c</v>
      </c>
      <c r="AH17" s="11">
        <f>Mens!B17</f>
        <v>0</v>
      </c>
      <c r="AI17" s="11">
        <f>Mens!C17</f>
        <v>0</v>
      </c>
      <c r="AJ17" s="11">
        <f>Mens!D17</f>
        <v>0</v>
      </c>
      <c r="AK17" s="11">
        <f>Mens!E17</f>
        <v>0</v>
      </c>
      <c r="AL17" s="11">
        <f>Mens!F17</f>
        <v>30</v>
      </c>
      <c r="AM17" s="11">
        <f>Mens!G17</f>
        <v>0</v>
      </c>
      <c r="AN17" s="11">
        <f>Mens!H17</f>
        <v>0</v>
      </c>
      <c r="AO17" s="11">
        <f>Mens!I17</f>
        <v>0</v>
      </c>
      <c r="AP17" s="11">
        <f>Mens!J17</f>
        <v>109.18</v>
      </c>
    </row>
    <row r="18" spans="1:43" s="11" customFormat="1" ht="12.75">
      <c r="A18" s="14" t="s">
        <v>45</v>
      </c>
      <c r="B18" s="14"/>
      <c r="C18" s="14"/>
      <c r="D18" s="17"/>
      <c r="E18" s="15"/>
      <c r="F18" s="49">
        <f>'GBA 2010'!$E$15</f>
        <v>42</v>
      </c>
      <c r="G18" s="57"/>
      <c r="H18" s="57"/>
      <c r="I18" s="48"/>
      <c r="J18" s="48"/>
      <c r="K18" s="48"/>
      <c r="L18" s="36"/>
      <c r="O18" s="11" t="str">
        <f>Ladies!A18</f>
        <v>Handbooks</v>
      </c>
      <c r="P18" s="11">
        <f>Ladies!B18</f>
        <v>0</v>
      </c>
      <c r="Q18" s="11">
        <f>Ladies!C18</f>
        <v>0</v>
      </c>
      <c r="R18" s="30">
        <f>Ladies!D18</f>
        <v>77</v>
      </c>
      <c r="S18" s="15">
        <f>Ladies!E18</f>
        <v>0</v>
      </c>
      <c r="T18" s="57">
        <f>Ladies!F18</f>
        <v>0</v>
      </c>
      <c r="U18" s="15">
        <f>Ladies!G18</f>
        <v>0</v>
      </c>
      <c r="V18" s="15">
        <f>Ladies!H18</f>
        <v>0</v>
      </c>
      <c r="W18" s="200">
        <f>Ladies!I18</f>
        <v>52</v>
      </c>
      <c r="AG18" s="11" t="str">
        <f>Mens!A18</f>
        <v>Adverts in Handbook</v>
      </c>
      <c r="AH18" s="11">
        <f>Mens!B18</f>
        <v>0</v>
      </c>
      <c r="AI18" s="11">
        <f>Mens!C18</f>
        <v>0</v>
      </c>
      <c r="AJ18" s="11">
        <f>Mens!D18</f>
        <v>0</v>
      </c>
      <c r="AK18" s="11">
        <f>Mens!E18</f>
        <v>0</v>
      </c>
      <c r="AL18" s="11">
        <f>Mens!F18</f>
        <v>564.5</v>
      </c>
      <c r="AM18" s="11">
        <f>Mens!G18</f>
        <v>0</v>
      </c>
      <c r="AN18" s="11">
        <f>Mens!H18</f>
        <v>0</v>
      </c>
      <c r="AO18" s="11">
        <f>Mens!I18</f>
        <v>0</v>
      </c>
      <c r="AP18" s="11">
        <f>Mens!J18</f>
        <v>0</v>
      </c>
      <c r="AQ18" s="11">
        <f>+AP18</f>
        <v>0</v>
      </c>
    </row>
    <row r="19" spans="1:42" s="11" customFormat="1" ht="12.75">
      <c r="A19" s="14" t="s">
        <v>232</v>
      </c>
      <c r="D19" s="17"/>
      <c r="E19" s="15"/>
      <c r="F19" s="49"/>
      <c r="G19" s="59"/>
      <c r="H19" s="57"/>
      <c r="I19" s="40">
        <f>+R23</f>
        <v>177.5</v>
      </c>
      <c r="J19" s="48"/>
      <c r="K19" s="40"/>
      <c r="L19" s="36"/>
      <c r="O19" s="11" t="str">
        <f>Ladies!A19</f>
        <v>Interest received</v>
      </c>
      <c r="P19" s="11">
        <f>Ladies!B19</f>
        <v>0</v>
      </c>
      <c r="Q19" s="11">
        <f>Ladies!C19</f>
        <v>0</v>
      </c>
      <c r="R19" s="62">
        <f>Ladies!D19</f>
        <v>148.19</v>
      </c>
      <c r="S19" s="15">
        <f>Ladies!E19</f>
        <v>0</v>
      </c>
      <c r="T19" s="63">
        <f>Ladies!F19</f>
        <v>0</v>
      </c>
      <c r="U19" s="15">
        <f>Ladies!G19</f>
        <v>0</v>
      </c>
      <c r="V19" s="15">
        <f>Ladies!H19</f>
        <v>0</v>
      </c>
      <c r="W19" s="200">
        <f>Ladies!I19</f>
        <v>146.79</v>
      </c>
      <c r="AG19" s="11">
        <f>Mens!A19</f>
        <v>0</v>
      </c>
      <c r="AH19" s="11">
        <f>Mens!B19</f>
        <v>0</v>
      </c>
      <c r="AI19" s="11">
        <f>Mens!C19</f>
        <v>0</v>
      </c>
      <c r="AJ19" s="11">
        <f>Mens!D19</f>
        <v>0</v>
      </c>
      <c r="AK19" s="11">
        <f>Mens!E19</f>
        <v>0</v>
      </c>
      <c r="AL19" s="11">
        <f>SUM(AL11:AL18)</f>
        <v>21034.29</v>
      </c>
      <c r="AM19" s="11">
        <f>Mens!G19</f>
        <v>0</v>
      </c>
      <c r="AN19" s="11">
        <f>Mens!H19</f>
        <v>0</v>
      </c>
      <c r="AO19" s="11">
        <f>Mens!I19</f>
        <v>0</v>
      </c>
      <c r="AP19" s="11">
        <f>Mens!J19</f>
        <v>0</v>
      </c>
    </row>
    <row r="20" spans="1:42" s="11" customFormat="1" ht="12.75">
      <c r="A20" s="23"/>
      <c r="B20" s="14"/>
      <c r="C20" s="14"/>
      <c r="D20" s="17"/>
      <c r="E20" s="15"/>
      <c r="F20" s="49"/>
      <c r="G20" s="57"/>
      <c r="H20" s="57"/>
      <c r="I20" s="48"/>
      <c r="J20" s="48"/>
      <c r="K20" s="48"/>
      <c r="L20" s="36"/>
      <c r="O20" s="11" t="str">
        <f>Ladies!A20</f>
        <v>Match income</v>
      </c>
      <c r="P20" s="11">
        <f>Ladies!B20</f>
        <v>0</v>
      </c>
      <c r="Q20" s="11">
        <f>Ladies!C20</f>
        <v>0</v>
      </c>
      <c r="R20" s="30">
        <f>Ladies!D20</f>
        <v>6729.7</v>
      </c>
      <c r="S20" s="16">
        <f>Ladies!E20</f>
        <v>0</v>
      </c>
      <c r="T20" s="11">
        <f>Ladies!F20</f>
        <v>0</v>
      </c>
      <c r="U20" s="11">
        <f>Ladies!G20</f>
        <v>0</v>
      </c>
      <c r="V20" s="11">
        <f>Ladies!H20</f>
        <v>0</v>
      </c>
      <c r="W20" s="30">
        <f>Ladies!I20</f>
        <v>8109.25</v>
      </c>
      <c r="Y20" s="79">
        <f>+R20</f>
        <v>6729.7</v>
      </c>
      <c r="AB20" s="79"/>
      <c r="AG20" s="11">
        <f>Mens!A20</f>
        <v>0</v>
      </c>
      <c r="AH20" s="11">
        <f>Mens!B20</f>
        <v>0</v>
      </c>
      <c r="AI20" s="11">
        <f>Mens!C20</f>
        <v>0</v>
      </c>
      <c r="AJ20" s="11">
        <f>Mens!D20</f>
        <v>0</v>
      </c>
      <c r="AK20" s="11">
        <f>Mens!E20</f>
        <v>0</v>
      </c>
      <c r="AL20" s="11">
        <f>Mens!F20</f>
        <v>0</v>
      </c>
      <c r="AM20" s="11">
        <f>Mens!G20</f>
        <v>0</v>
      </c>
      <c r="AN20" s="11">
        <f>Mens!H20</f>
        <v>0</v>
      </c>
      <c r="AO20" s="11">
        <f>Mens!I20</f>
        <v>0</v>
      </c>
      <c r="AP20" s="11">
        <f>Mens!J20</f>
        <v>0</v>
      </c>
    </row>
    <row r="21" spans="1:42" s="11" customFormat="1" ht="12.75">
      <c r="A21" s="23"/>
      <c r="B21" s="14"/>
      <c r="C21" s="14"/>
      <c r="D21" s="17"/>
      <c r="E21" s="15"/>
      <c r="F21" s="49"/>
      <c r="G21" s="57"/>
      <c r="H21" s="57"/>
      <c r="I21" s="44"/>
      <c r="J21" s="44"/>
      <c r="K21" s="48"/>
      <c r="L21" s="36"/>
      <c r="O21" s="11" t="str">
        <f>Ladies!A21</f>
        <v>Patrons</v>
      </c>
      <c r="P21" s="11">
        <f>Ladies!B21</f>
        <v>0</v>
      </c>
      <c r="Q21" s="11">
        <f>Ladies!C21</f>
        <v>0</v>
      </c>
      <c r="R21" s="13">
        <f>Ladies!D21</f>
        <v>0</v>
      </c>
      <c r="S21" s="16">
        <f>Ladies!E21</f>
        <v>0</v>
      </c>
      <c r="T21" s="57">
        <f>Ladies!F21</f>
        <v>0</v>
      </c>
      <c r="U21" s="16">
        <f>Ladies!G21</f>
        <v>0</v>
      </c>
      <c r="V21" s="16">
        <f>Ladies!H21</f>
        <v>0</v>
      </c>
      <c r="W21" s="13">
        <f>Ladies!I21</f>
        <v>4</v>
      </c>
      <c r="X21" s="79">
        <f>+R21</f>
        <v>0</v>
      </c>
      <c r="AG21" s="11">
        <f>Mens!A21</f>
        <v>0</v>
      </c>
      <c r="AH21" s="11">
        <f>Mens!B21</f>
        <v>0</v>
      </c>
      <c r="AI21" s="11">
        <f>Mens!C21</f>
        <v>0</v>
      </c>
      <c r="AJ21" s="11">
        <f>Mens!D21</f>
        <v>0</v>
      </c>
      <c r="AK21" s="11">
        <f>Mens!E21</f>
        <v>0</v>
      </c>
      <c r="AL21" s="11">
        <f>Mens!F21</f>
        <v>0</v>
      </c>
      <c r="AM21" s="11">
        <f>Mens!G21</f>
        <v>0</v>
      </c>
      <c r="AN21" s="11">
        <f>Mens!H21</f>
        <v>0</v>
      </c>
      <c r="AO21" s="11">
        <f>Mens!I21</f>
        <v>0</v>
      </c>
      <c r="AP21" s="11">
        <f>Mens!J21</f>
        <v>0</v>
      </c>
    </row>
    <row r="22" spans="1:42" s="11" customFormat="1" ht="12.75">
      <c r="A22" s="23"/>
      <c r="B22" s="14"/>
      <c r="C22" s="14"/>
      <c r="D22" s="17"/>
      <c r="E22" s="15"/>
      <c r="F22" s="49"/>
      <c r="G22" s="57"/>
      <c r="H22" s="57"/>
      <c r="I22" s="44"/>
      <c r="J22" s="44"/>
      <c r="K22" s="48"/>
      <c r="L22" s="36"/>
      <c r="O22" s="11" t="str">
        <f>Ladies!A22</f>
        <v>Refreshments sold</v>
      </c>
      <c r="P22" s="11">
        <f>Ladies!B22</f>
        <v>0</v>
      </c>
      <c r="Q22" s="11" t="str">
        <f>Ladies!C22</f>
        <v> </v>
      </c>
      <c r="R22" s="64">
        <f>Ladies!D22</f>
        <v>25.84</v>
      </c>
      <c r="S22" s="16">
        <f>Ladies!E22</f>
        <v>0</v>
      </c>
      <c r="T22" s="65">
        <f>Ladies!F22</f>
        <v>0</v>
      </c>
      <c r="U22" s="16">
        <f>Ladies!G22</f>
        <v>0</v>
      </c>
      <c r="V22" s="16">
        <f>Ladies!H22</f>
        <v>0</v>
      </c>
      <c r="W22" s="64">
        <f>Ladies!I22</f>
        <v>34</v>
      </c>
      <c r="X22" s="79">
        <f>+R22</f>
        <v>25.84</v>
      </c>
      <c r="AB22" s="79"/>
      <c r="AG22" s="11">
        <f>Mens!A22</f>
        <v>0</v>
      </c>
      <c r="AH22" s="11">
        <f>Mens!B22</f>
        <v>0</v>
      </c>
      <c r="AI22" s="11">
        <f>Mens!C22</f>
        <v>0</v>
      </c>
      <c r="AJ22" s="11">
        <f>Mens!D22</f>
        <v>0</v>
      </c>
      <c r="AK22" s="11">
        <f>Mens!E22</f>
        <v>0</v>
      </c>
      <c r="AL22" s="11">
        <f>Mens!F22</f>
        <v>0</v>
      </c>
      <c r="AM22" s="11">
        <f>Mens!G22</f>
        <v>0</v>
      </c>
      <c r="AN22" s="11">
        <f>Mens!H22</f>
        <v>0</v>
      </c>
      <c r="AO22" s="11">
        <f>Mens!I22</f>
        <v>0</v>
      </c>
      <c r="AP22" s="11">
        <f>Mens!J22</f>
        <v>0</v>
      </c>
    </row>
    <row r="23" spans="1:42" s="11" customFormat="1" ht="12.75">
      <c r="A23" s="23"/>
      <c r="B23" s="14"/>
      <c r="C23" s="14"/>
      <c r="D23" s="17"/>
      <c r="E23" s="15"/>
      <c r="F23" s="49"/>
      <c r="G23" s="57"/>
      <c r="H23" s="57"/>
      <c r="I23" s="48"/>
      <c r="J23" s="48"/>
      <c r="K23" s="48"/>
      <c r="L23" s="36"/>
      <c r="O23" s="9" t="str">
        <f>Ladies!A23</f>
        <v>JT Development Progamme</v>
      </c>
      <c r="P23" s="11">
        <f>Ladies!B23</f>
        <v>0</v>
      </c>
      <c r="Q23" s="11">
        <f>Ladies!C23</f>
        <v>0</v>
      </c>
      <c r="R23" s="30">
        <f>Ladies!D23</f>
        <v>177.5</v>
      </c>
      <c r="S23" s="16">
        <f>Ladies!E23</f>
        <v>0</v>
      </c>
      <c r="T23" s="66">
        <f>Ladies!F23</f>
        <v>0</v>
      </c>
      <c r="U23" s="16">
        <f>Ladies!G23</f>
        <v>0</v>
      </c>
      <c r="V23" s="16">
        <f>Ladies!H23</f>
        <v>0</v>
      </c>
      <c r="W23" s="30">
        <f>Ladies!I23</f>
        <v>0</v>
      </c>
      <c r="AG23" s="11">
        <f>Mens!A23</f>
        <v>0</v>
      </c>
      <c r="AH23" s="11">
        <f>Mens!B23</f>
        <v>0</v>
      </c>
      <c r="AI23" s="11">
        <f>Mens!C23</f>
        <v>0</v>
      </c>
      <c r="AJ23" s="11">
        <f>Mens!D23</f>
        <v>0</v>
      </c>
      <c r="AK23" s="11">
        <f>Mens!E23</f>
        <v>0</v>
      </c>
      <c r="AL23" s="11">
        <f>Mens!F23</f>
        <v>0</v>
      </c>
      <c r="AM23" s="11">
        <f>Mens!G23</f>
        <v>0</v>
      </c>
      <c r="AN23" s="11">
        <f>Mens!H23</f>
        <v>0</v>
      </c>
      <c r="AO23" s="11">
        <f>Mens!I23</f>
        <v>0</v>
      </c>
      <c r="AP23" s="11">
        <f>Mens!J23</f>
        <v>0</v>
      </c>
    </row>
    <row r="24" spans="1:42" s="11" customFormat="1" ht="12.75">
      <c r="A24" s="23"/>
      <c r="B24" s="14"/>
      <c r="C24" s="14"/>
      <c r="D24" s="17"/>
      <c r="E24" s="15"/>
      <c r="F24" s="49"/>
      <c r="G24" s="57"/>
      <c r="H24" s="57"/>
      <c r="I24" s="44"/>
      <c r="J24" s="44"/>
      <c r="K24" s="44"/>
      <c r="L24" s="36"/>
      <c r="O24" s="9">
        <f>Ladies!A24</f>
        <v>0</v>
      </c>
      <c r="P24" s="11">
        <f>Ladies!B24</f>
        <v>0</v>
      </c>
      <c r="Q24" s="11">
        <f>Ladies!C24</f>
        <v>0</v>
      </c>
      <c r="R24" s="30">
        <f>Ladies!D24</f>
        <v>0</v>
      </c>
      <c r="S24" s="16">
        <f>Ladies!E24</f>
        <v>0</v>
      </c>
      <c r="T24" s="67">
        <f>Ladies!F24</f>
        <v>0</v>
      </c>
      <c r="U24" s="16">
        <f>Ladies!G24</f>
        <v>0</v>
      </c>
      <c r="V24" s="16">
        <f>Ladies!H24</f>
        <v>0</v>
      </c>
      <c r="W24" s="30">
        <f>Ladies!I24</f>
        <v>0</v>
      </c>
      <c r="AG24" s="11">
        <f>Mens!A24</f>
        <v>0</v>
      </c>
      <c r="AH24" s="11">
        <f>Mens!B24</f>
        <v>0</v>
      </c>
      <c r="AI24" s="11">
        <f>Mens!C24</f>
        <v>0</v>
      </c>
      <c r="AJ24" s="11">
        <f>Mens!D24</f>
        <v>0</v>
      </c>
      <c r="AK24" s="11">
        <f>Mens!E24</f>
        <v>0</v>
      </c>
      <c r="AL24" s="11">
        <f>Mens!F24</f>
        <v>0</v>
      </c>
      <c r="AM24" s="11">
        <f>Mens!G24</f>
        <v>0</v>
      </c>
      <c r="AN24" s="11">
        <f>Mens!H24</f>
        <v>0</v>
      </c>
      <c r="AO24" s="11">
        <f>Mens!I24</f>
        <v>0</v>
      </c>
      <c r="AP24" s="11">
        <f>Mens!J24</f>
        <v>0</v>
      </c>
    </row>
    <row r="25" spans="1:42" s="11" customFormat="1" ht="12.75">
      <c r="A25" s="9"/>
      <c r="D25" s="17"/>
      <c r="E25" s="15"/>
      <c r="F25" s="49"/>
      <c r="G25" s="57"/>
      <c r="H25" s="57"/>
      <c r="I25" s="48"/>
      <c r="J25" s="48"/>
      <c r="K25" s="48"/>
      <c r="L25" s="36"/>
      <c r="O25" s="9">
        <f>Ladies!A25</f>
        <v>0</v>
      </c>
      <c r="P25" s="9">
        <f>Ladies!B25</f>
        <v>0</v>
      </c>
      <c r="Q25" s="11">
        <f>Ladies!C25</f>
        <v>0</v>
      </c>
      <c r="R25" s="30">
        <f>Ladies!D25</f>
        <v>0</v>
      </c>
      <c r="S25" s="16">
        <f>Ladies!E25</f>
        <v>0</v>
      </c>
      <c r="T25" s="59">
        <f>Ladies!F25</f>
        <v>0</v>
      </c>
      <c r="U25" s="16">
        <f>Ladies!G25</f>
        <v>0</v>
      </c>
      <c r="V25" s="16">
        <f>Ladies!H25</f>
        <v>0</v>
      </c>
      <c r="W25" s="30">
        <f>Ladies!I25</f>
        <v>0</v>
      </c>
      <c r="AG25" s="11">
        <f>Mens!A25</f>
        <v>0</v>
      </c>
      <c r="AH25" s="11">
        <f>Mens!B25</f>
        <v>0</v>
      </c>
      <c r="AI25" s="11">
        <f>Mens!C25</f>
        <v>0</v>
      </c>
      <c r="AJ25" s="11">
        <f>Mens!D25</f>
        <v>0</v>
      </c>
      <c r="AK25" s="11">
        <f>Mens!E25</f>
        <v>0</v>
      </c>
      <c r="AL25" s="11">
        <f>Mens!F25</f>
        <v>0</v>
      </c>
      <c r="AM25" s="11">
        <f>Mens!G25</f>
        <v>0</v>
      </c>
      <c r="AN25" s="11">
        <f>Mens!H25</f>
        <v>0</v>
      </c>
      <c r="AO25" s="11">
        <f>Mens!I25</f>
        <v>0</v>
      </c>
      <c r="AP25" s="11">
        <f>Mens!J25</f>
        <v>0</v>
      </c>
    </row>
    <row r="26" spans="1:45" s="11" customFormat="1" ht="12.75">
      <c r="A26" s="9" t="s">
        <v>36</v>
      </c>
      <c r="B26" s="11" t="s">
        <v>40</v>
      </c>
      <c r="D26" s="17"/>
      <c r="E26" s="15"/>
      <c r="F26" s="48"/>
      <c r="G26" s="57"/>
      <c r="H26" s="57"/>
      <c r="I26" s="48">
        <f>+R6</f>
        <v>24</v>
      </c>
      <c r="J26" s="48"/>
      <c r="K26" s="48">
        <f>+AK6</f>
        <v>572</v>
      </c>
      <c r="L26" s="36"/>
      <c r="O26" s="11">
        <f>Ladies!A26</f>
        <v>0</v>
      </c>
      <c r="P26" s="11">
        <f>Ladies!B26</f>
        <v>0</v>
      </c>
      <c r="Q26" s="11">
        <f>Ladies!C26</f>
        <v>0</v>
      </c>
      <c r="R26" s="30">
        <f>Ladies!D26</f>
        <v>0</v>
      </c>
      <c r="S26" s="68">
        <f>Ladies!E26</f>
        <v>0</v>
      </c>
      <c r="T26" s="59">
        <f>Ladies!F26</f>
        <v>0</v>
      </c>
      <c r="U26" s="16">
        <f>Ladies!G26</f>
        <v>0</v>
      </c>
      <c r="V26" s="69">
        <f>Ladies!H26</f>
        <v>0</v>
      </c>
      <c r="W26" s="30">
        <f>Ladies!I26</f>
        <v>0</v>
      </c>
      <c r="Z26" s="79"/>
      <c r="AA26" s="79"/>
      <c r="AB26" s="79"/>
      <c r="AC26" s="79"/>
      <c r="AD26" s="79"/>
      <c r="AE26" s="79"/>
      <c r="AG26" s="11">
        <f>Mens!A26</f>
        <v>0</v>
      </c>
      <c r="AH26" s="11">
        <f>Mens!B26</f>
        <v>0</v>
      </c>
      <c r="AI26" s="11">
        <f>Mens!C26</f>
        <v>0</v>
      </c>
      <c r="AJ26" s="11">
        <f>Mens!D26</f>
        <v>0</v>
      </c>
      <c r="AK26" s="11">
        <f>Mens!E26</f>
        <v>0</v>
      </c>
      <c r="AL26" s="11">
        <f>Mens!F26</f>
        <v>0</v>
      </c>
      <c r="AM26" s="11">
        <f>Mens!G26</f>
        <v>0</v>
      </c>
      <c r="AN26" s="11">
        <f>Mens!H26</f>
        <v>0</v>
      </c>
      <c r="AO26" s="11">
        <f>Mens!I26</f>
        <v>0</v>
      </c>
      <c r="AP26" s="11">
        <f>Mens!J26</f>
        <v>0</v>
      </c>
      <c r="AS26" s="11">
        <f>-AK26</f>
        <v>0</v>
      </c>
    </row>
    <row r="27" spans="1:45" s="11" customFormat="1" ht="12.75">
      <c r="A27" s="9"/>
      <c r="B27" s="11" t="s">
        <v>41</v>
      </c>
      <c r="D27" s="13"/>
      <c r="E27" s="15"/>
      <c r="F27" s="49"/>
      <c r="G27" s="57"/>
      <c r="H27" s="57"/>
      <c r="I27" s="48">
        <f>+R8</f>
        <v>0</v>
      </c>
      <c r="J27" s="48"/>
      <c r="K27" s="48">
        <f>-AO10</f>
        <v>-1536.05</v>
      </c>
      <c r="L27" s="36"/>
      <c r="O27" s="11">
        <f>Ladies!A27</f>
        <v>0</v>
      </c>
      <c r="P27" s="11">
        <f>Ladies!B27</f>
        <v>0</v>
      </c>
      <c r="Q27" s="11">
        <f>Ladies!C27</f>
        <v>0</v>
      </c>
      <c r="R27" s="30">
        <f>Ladies!D27</f>
        <v>0</v>
      </c>
      <c r="S27" s="15">
        <f>Ladies!E27</f>
        <v>0</v>
      </c>
      <c r="T27" s="57">
        <f>Ladies!F27</f>
        <v>0</v>
      </c>
      <c r="U27" s="15">
        <f>Ladies!G27</f>
        <v>0</v>
      </c>
      <c r="V27" s="15">
        <f>Ladies!H27</f>
        <v>0</v>
      </c>
      <c r="W27" s="30">
        <f>Ladies!I27</f>
        <v>0</v>
      </c>
      <c r="X27" s="79">
        <f>-R27</f>
        <v>0</v>
      </c>
      <c r="AG27" s="11">
        <f>Mens!A27</f>
        <v>0</v>
      </c>
      <c r="AH27" s="11">
        <f>Mens!B27</f>
        <v>0</v>
      </c>
      <c r="AI27" s="11">
        <f>Mens!C27</f>
        <v>0</v>
      </c>
      <c r="AJ27" s="11">
        <f>Mens!D27</f>
        <v>0</v>
      </c>
      <c r="AK27" s="11">
        <f>Mens!E27</f>
        <v>0</v>
      </c>
      <c r="AL27" s="11">
        <f>Mens!F27</f>
        <v>0</v>
      </c>
      <c r="AM27" s="11">
        <f>Mens!G27</f>
        <v>0</v>
      </c>
      <c r="AN27" s="11">
        <f>Mens!H27</f>
        <v>0</v>
      </c>
      <c r="AO27" s="11">
        <f>Mens!I27</f>
        <v>0</v>
      </c>
      <c r="AP27" s="11">
        <f>Mens!J27</f>
        <v>0</v>
      </c>
      <c r="AS27" s="11">
        <f>-AK27</f>
        <v>0</v>
      </c>
    </row>
    <row r="28" spans="1:45" s="11" customFormat="1" ht="13.5" thickBot="1">
      <c r="A28" s="9"/>
      <c r="B28" s="11" t="s">
        <v>37</v>
      </c>
      <c r="D28" s="13"/>
      <c r="E28" s="15"/>
      <c r="F28" s="40"/>
      <c r="G28" s="59"/>
      <c r="H28" s="57"/>
      <c r="I28" s="48">
        <f>+R7</f>
        <v>-508.22</v>
      </c>
      <c r="J28" s="40"/>
      <c r="K28" s="40">
        <f>+AK8</f>
        <v>-1104.26</v>
      </c>
      <c r="L28" s="36"/>
      <c r="O28" s="11">
        <f>Ladies!A28</f>
        <v>0</v>
      </c>
      <c r="P28" s="11">
        <f>Ladies!B28</f>
        <v>0</v>
      </c>
      <c r="Q28" s="11">
        <f>Ladies!C28</f>
        <v>0</v>
      </c>
      <c r="R28" s="58">
        <f>Ladies!D28</f>
        <v>0</v>
      </c>
      <c r="S28" s="16">
        <f>Ladies!E28</f>
        <v>0</v>
      </c>
      <c r="T28" s="59">
        <f>Ladies!F28</f>
        <v>0</v>
      </c>
      <c r="U28" s="16">
        <f>Ladies!G28</f>
        <v>0</v>
      </c>
      <c r="V28" s="16">
        <f>Ladies!H28</f>
        <v>0</v>
      </c>
      <c r="W28" s="58">
        <f>Ladies!I28</f>
        <v>0</v>
      </c>
      <c r="AG28" s="11">
        <f>Mens!A28</f>
        <v>0</v>
      </c>
      <c r="AH28" s="11">
        <f>Mens!B28</f>
        <v>0</v>
      </c>
      <c r="AI28" s="11">
        <f>Mens!C28</f>
        <v>0</v>
      </c>
      <c r="AJ28" s="11">
        <f>Mens!D28</f>
        <v>0</v>
      </c>
      <c r="AK28" s="11">
        <f>Mens!E28</f>
        <v>0</v>
      </c>
      <c r="AL28" s="11">
        <f>Mens!F28</f>
        <v>0</v>
      </c>
      <c r="AM28" s="11">
        <f>Mens!G28</f>
        <v>0</v>
      </c>
      <c r="AN28" s="11">
        <f>Mens!H28</f>
        <v>0</v>
      </c>
      <c r="AO28" s="11">
        <f>Mens!I28</f>
        <v>0</v>
      </c>
      <c r="AP28" s="11">
        <f>Mens!J28</f>
        <v>0</v>
      </c>
      <c r="AS28" s="11">
        <f aca="true" t="shared" si="2" ref="AS28:AS33">-AJ28</f>
        <v>0</v>
      </c>
    </row>
    <row r="29" spans="1:45" s="11" customFormat="1" ht="12.75">
      <c r="A29" s="9"/>
      <c r="B29" s="11" t="s">
        <v>38</v>
      </c>
      <c r="D29" s="13"/>
      <c r="E29" s="14"/>
      <c r="F29" s="49"/>
      <c r="G29" s="79"/>
      <c r="H29" s="79"/>
      <c r="I29" s="48">
        <f>+R10</f>
        <v>416.96</v>
      </c>
      <c r="J29" s="40"/>
      <c r="K29" s="40">
        <f>+AK10</f>
        <v>2331.6</v>
      </c>
      <c r="L29" s="36"/>
      <c r="O29" s="11">
        <f>Ladies!A29</f>
        <v>0</v>
      </c>
      <c r="P29" s="11">
        <f>Ladies!B29</f>
        <v>0</v>
      </c>
      <c r="Q29" s="11">
        <f>Ladies!C29</f>
        <v>0</v>
      </c>
      <c r="R29" s="13">
        <f>Ladies!D29</f>
        <v>0</v>
      </c>
      <c r="S29" s="16">
        <f>Ladies!E29</f>
        <v>0</v>
      </c>
      <c r="T29" s="59">
        <f>Ladies!F29</f>
        <v>0</v>
      </c>
      <c r="U29" s="16">
        <f>Ladies!G29</f>
        <v>0</v>
      </c>
      <c r="V29" s="16">
        <f>Ladies!H29</f>
        <v>0</v>
      </c>
      <c r="W29" s="13">
        <f>Ladies!I29</f>
        <v>0</v>
      </c>
      <c r="AG29" s="11">
        <f>Mens!A29</f>
        <v>0</v>
      </c>
      <c r="AH29" s="11">
        <f>Mens!B29</f>
        <v>0</v>
      </c>
      <c r="AI29" s="11">
        <f>Mens!C29</f>
        <v>0</v>
      </c>
      <c r="AJ29" s="11">
        <f>Mens!D29</f>
        <v>0</v>
      </c>
      <c r="AK29" s="11">
        <f>Mens!E29</f>
        <v>0</v>
      </c>
      <c r="AL29" s="11">
        <f>Mens!F29</f>
        <v>0</v>
      </c>
      <c r="AM29" s="11">
        <f>Mens!G29</f>
        <v>0</v>
      </c>
      <c r="AN29" s="11">
        <f>Mens!H29</f>
        <v>0</v>
      </c>
      <c r="AO29" s="11">
        <f>Mens!I29</f>
        <v>0</v>
      </c>
      <c r="AP29" s="11">
        <f>Mens!J29</f>
        <v>0</v>
      </c>
      <c r="AS29" s="11">
        <f t="shared" si="2"/>
        <v>0</v>
      </c>
    </row>
    <row r="30" spans="1:45" s="11" customFormat="1" ht="12.75">
      <c r="A30" s="9"/>
      <c r="B30" s="11" t="s">
        <v>39</v>
      </c>
      <c r="D30" s="13"/>
      <c r="E30" s="14"/>
      <c r="F30" s="48"/>
      <c r="G30" s="79"/>
      <c r="H30" s="79"/>
      <c r="I30" s="48">
        <f>+R11</f>
        <v>-67.26000000000005</v>
      </c>
      <c r="J30" s="40"/>
      <c r="K30" s="40">
        <f>SUM(K26:K29)</f>
        <v>263.28999999999996</v>
      </c>
      <c r="L30" s="36"/>
      <c r="O30" s="11">
        <f>Ladies!A30</f>
        <v>0</v>
      </c>
      <c r="P30" s="11">
        <f>Ladies!B30</f>
        <v>0</v>
      </c>
      <c r="Q30" s="11">
        <f>Ladies!C30</f>
        <v>0</v>
      </c>
      <c r="R30" s="30">
        <f>Ladies!D30</f>
        <v>0</v>
      </c>
      <c r="S30" s="15">
        <f>Ladies!E30</f>
        <v>0</v>
      </c>
      <c r="T30" s="57">
        <f>Ladies!F30</f>
        <v>0</v>
      </c>
      <c r="U30" s="15">
        <f>Ladies!G30</f>
        <v>0</v>
      </c>
      <c r="V30" s="15">
        <f>Ladies!H30</f>
        <v>0</v>
      </c>
      <c r="W30" s="30">
        <f>Ladies!I30</f>
        <v>0</v>
      </c>
      <c r="AG30" s="11">
        <f>Mens!A30</f>
        <v>0</v>
      </c>
      <c r="AH30" s="11">
        <f>Mens!B30</f>
        <v>0</v>
      </c>
      <c r="AI30" s="11">
        <f>Mens!C30</f>
        <v>0</v>
      </c>
      <c r="AJ30" s="11">
        <f>Mens!D30</f>
        <v>0</v>
      </c>
      <c r="AK30" s="11">
        <f>Mens!E30</f>
        <v>0</v>
      </c>
      <c r="AL30" s="11">
        <f>Mens!F30</f>
        <v>0</v>
      </c>
      <c r="AM30" s="11">
        <f>Mens!G30</f>
        <v>0</v>
      </c>
      <c r="AN30" s="11">
        <f>Mens!H30</f>
        <v>0</v>
      </c>
      <c r="AO30" s="11">
        <f>Mens!I30</f>
        <v>0</v>
      </c>
      <c r="AP30" s="11">
        <f>Mens!J30</f>
        <v>0</v>
      </c>
      <c r="AS30" s="11">
        <f t="shared" si="2"/>
        <v>0</v>
      </c>
    </row>
    <row r="31" spans="1:45" s="11" customFormat="1" ht="12.75">
      <c r="A31" s="14"/>
      <c r="B31" s="14"/>
      <c r="C31" s="14"/>
      <c r="D31" s="13"/>
      <c r="E31" s="15"/>
      <c r="F31" s="49"/>
      <c r="G31" s="57"/>
      <c r="H31" s="57"/>
      <c r="I31" s="40"/>
      <c r="J31" s="40"/>
      <c r="K31" s="40"/>
      <c r="L31" s="36"/>
      <c r="O31" s="11">
        <f>Ladies!A31</f>
        <v>0</v>
      </c>
      <c r="P31" s="11">
        <f>Ladies!B31</f>
        <v>0</v>
      </c>
      <c r="Q31" s="11">
        <f>Ladies!C31</f>
        <v>0</v>
      </c>
      <c r="R31" s="30">
        <f>Ladies!D31</f>
        <v>0</v>
      </c>
      <c r="S31" s="15">
        <f>Ladies!E31</f>
        <v>0</v>
      </c>
      <c r="T31" s="57">
        <f>Ladies!F31</f>
        <v>0</v>
      </c>
      <c r="U31" s="15">
        <f>Ladies!G31</f>
        <v>0</v>
      </c>
      <c r="V31" s="15">
        <f>Ladies!H31</f>
        <v>0</v>
      </c>
      <c r="W31" s="30">
        <f>Ladies!I31</f>
        <v>0</v>
      </c>
      <c r="Z31" s="79"/>
      <c r="AB31" s="79"/>
      <c r="AG31" s="11">
        <f>Mens!A31</f>
        <v>0</v>
      </c>
      <c r="AH31" s="11">
        <f>Mens!B31</f>
        <v>0</v>
      </c>
      <c r="AI31" s="11">
        <f>Mens!C31</f>
        <v>0</v>
      </c>
      <c r="AJ31" s="11">
        <f>Mens!D31</f>
        <v>0</v>
      </c>
      <c r="AK31" s="11">
        <f>Mens!E31</f>
        <v>0</v>
      </c>
      <c r="AL31" s="11">
        <f>Mens!F31</f>
        <v>0</v>
      </c>
      <c r="AM31" s="11">
        <f>Mens!G31</f>
        <v>0</v>
      </c>
      <c r="AN31" s="11">
        <f>Mens!H31</f>
        <v>0</v>
      </c>
      <c r="AO31" s="11">
        <f>Mens!I31</f>
        <v>0</v>
      </c>
      <c r="AP31" s="11">
        <f>Mens!J31</f>
        <v>0</v>
      </c>
      <c r="AS31" s="11">
        <f t="shared" si="2"/>
        <v>0</v>
      </c>
    </row>
    <row r="32" spans="1:45" s="11" customFormat="1" ht="12.75">
      <c r="A32" s="14"/>
      <c r="B32" s="14"/>
      <c r="C32" s="14"/>
      <c r="D32" s="13"/>
      <c r="E32" s="15"/>
      <c r="F32" s="49"/>
      <c r="G32" s="57"/>
      <c r="H32" s="57"/>
      <c r="I32" s="40"/>
      <c r="J32" s="40"/>
      <c r="K32" s="40"/>
      <c r="L32" s="36"/>
      <c r="O32" s="11">
        <f>Ladies!A32</f>
        <v>0</v>
      </c>
      <c r="P32" s="11">
        <f>Ladies!B32</f>
        <v>0</v>
      </c>
      <c r="Q32" s="11">
        <f>Ladies!C32</f>
        <v>0</v>
      </c>
      <c r="R32" s="30">
        <f>Ladies!D32</f>
        <v>0</v>
      </c>
      <c r="S32" s="15">
        <f>Ladies!E32</f>
        <v>0</v>
      </c>
      <c r="T32" s="57">
        <f>Ladies!F32</f>
        <v>0</v>
      </c>
      <c r="U32" s="15">
        <f>Ladies!G32</f>
        <v>0</v>
      </c>
      <c r="V32" s="15">
        <f>Ladies!H32</f>
        <v>0</v>
      </c>
      <c r="W32" s="30">
        <f>Ladies!I32</f>
        <v>0</v>
      </c>
      <c r="AA32" s="79"/>
      <c r="AC32" s="79"/>
      <c r="AG32" s="11">
        <f>Mens!A32</f>
        <v>0</v>
      </c>
      <c r="AH32" s="11">
        <f>Mens!B32</f>
        <v>0</v>
      </c>
      <c r="AI32" s="11">
        <f>Mens!C32</f>
        <v>0</v>
      </c>
      <c r="AJ32" s="11">
        <f>Mens!D32</f>
        <v>0</v>
      </c>
      <c r="AK32" s="11">
        <f>Mens!E32</f>
        <v>0</v>
      </c>
      <c r="AL32" s="11">
        <f>Mens!F32</f>
        <v>0</v>
      </c>
      <c r="AM32" s="11">
        <f>Mens!G32</f>
        <v>0</v>
      </c>
      <c r="AN32" s="11">
        <f>Mens!H32</f>
        <v>0</v>
      </c>
      <c r="AO32" s="11">
        <f>Mens!I32</f>
        <v>0</v>
      </c>
      <c r="AP32" s="11">
        <f>Mens!J32</f>
        <v>0</v>
      </c>
      <c r="AS32" s="11">
        <f t="shared" si="2"/>
        <v>0</v>
      </c>
    </row>
    <row r="33" spans="1:45" s="11" customFormat="1" ht="12.75">
      <c r="A33" s="14"/>
      <c r="B33" s="14"/>
      <c r="C33" s="14"/>
      <c r="D33" s="13"/>
      <c r="E33" s="15"/>
      <c r="F33" s="49"/>
      <c r="G33" s="57"/>
      <c r="H33" s="57"/>
      <c r="I33" s="40"/>
      <c r="J33" s="40"/>
      <c r="K33" s="40"/>
      <c r="L33" s="39"/>
      <c r="O33" s="11">
        <f>Ladies!A33</f>
        <v>0</v>
      </c>
      <c r="P33" s="11">
        <f>Ladies!B33</f>
        <v>0</v>
      </c>
      <c r="Q33" s="11">
        <f>Ladies!C33</f>
        <v>0</v>
      </c>
      <c r="R33" s="30">
        <f>Ladies!D33</f>
        <v>0</v>
      </c>
      <c r="S33" s="15">
        <f>Ladies!E33</f>
        <v>0</v>
      </c>
      <c r="T33" s="57">
        <f>Ladies!F33</f>
        <v>0</v>
      </c>
      <c r="U33" s="15">
        <f>Ladies!G33</f>
        <v>0</v>
      </c>
      <c r="V33" s="15">
        <f>Ladies!H33</f>
        <v>0</v>
      </c>
      <c r="W33" s="30">
        <f>Ladies!I33</f>
        <v>0</v>
      </c>
      <c r="AA33" s="79"/>
      <c r="AC33" s="79"/>
      <c r="AG33" s="11">
        <f>Mens!A33</f>
        <v>0</v>
      </c>
      <c r="AH33" s="11">
        <f>Mens!B33</f>
        <v>0</v>
      </c>
      <c r="AI33" s="11">
        <f>Mens!C33</f>
        <v>0</v>
      </c>
      <c r="AJ33" s="11">
        <f>Mens!$D$33</f>
        <v>0</v>
      </c>
      <c r="AK33" s="11">
        <f>Mens!E33</f>
        <v>0</v>
      </c>
      <c r="AL33" s="11">
        <f>Mens!F33</f>
        <v>0</v>
      </c>
      <c r="AM33" s="11">
        <f>Mens!G33</f>
        <v>0</v>
      </c>
      <c r="AN33" s="11">
        <f>Mens!H33</f>
        <v>0</v>
      </c>
      <c r="AO33" s="11">
        <f>Mens!I33</f>
        <v>0</v>
      </c>
      <c r="AP33" s="11">
        <f>Mens!J33</f>
        <v>0</v>
      </c>
      <c r="AS33" s="11">
        <f t="shared" si="2"/>
        <v>0</v>
      </c>
    </row>
    <row r="34" spans="1:42" s="11" customFormat="1" ht="12.75">
      <c r="A34" s="9" t="s">
        <v>43</v>
      </c>
      <c r="D34" s="17"/>
      <c r="E34" s="15"/>
      <c r="F34" s="20">
        <f>SUM(F6:G33)</f>
        <v>34389.38</v>
      </c>
      <c r="G34" s="201"/>
      <c r="H34" s="57"/>
      <c r="I34" s="20">
        <f>SUM(I7:I20)+I30</f>
        <v>3746.889999999999</v>
      </c>
      <c r="J34" s="32"/>
      <c r="K34" s="20">
        <f>SUM(K7:K20)+K30</f>
        <v>11904.05</v>
      </c>
      <c r="L34" s="36"/>
      <c r="O34" s="11" t="str">
        <f>Ladies!A34</f>
        <v>TOTAL INCOME</v>
      </c>
      <c r="P34" s="11">
        <f>Ladies!B34</f>
        <v>0</v>
      </c>
      <c r="Q34" s="36">
        <f>Ladies!C34</f>
        <v>0</v>
      </c>
      <c r="R34" s="62">
        <f>Ladies!D34</f>
        <v>15080.47</v>
      </c>
      <c r="S34" s="16">
        <f>Ladies!E34</f>
        <v>0</v>
      </c>
      <c r="T34" s="70">
        <f>Ladies!F34</f>
        <v>0</v>
      </c>
      <c r="U34" s="16">
        <f>Ladies!G34</f>
        <v>0</v>
      </c>
      <c r="V34" s="71">
        <f>Ladies!H34</f>
        <v>0</v>
      </c>
      <c r="W34" s="30">
        <f>Ladies!I34</f>
        <v>16134.220000000001</v>
      </c>
      <c r="Z34" s="79"/>
      <c r="AB34" s="79"/>
      <c r="AG34" s="11" t="str">
        <f>Mens!A34</f>
        <v>TOTAL INCOME</v>
      </c>
      <c r="AH34" s="11">
        <f>Mens!B34</f>
        <v>0</v>
      </c>
      <c r="AI34" s="11">
        <f>Mens!C34</f>
        <v>0</v>
      </c>
      <c r="AJ34" s="11">
        <f>Mens!D34</f>
        <v>0</v>
      </c>
      <c r="AK34" s="11">
        <f>Mens!E34</f>
        <v>0</v>
      </c>
      <c r="AL34" s="11">
        <f>SUM(AL26:AL33)</f>
        <v>0</v>
      </c>
      <c r="AM34" s="11">
        <f>Mens!G34</f>
        <v>0</v>
      </c>
      <c r="AN34" s="11">
        <f>Mens!H34</f>
        <v>0</v>
      </c>
      <c r="AO34" s="11">
        <f>Mens!I34</f>
        <v>0</v>
      </c>
      <c r="AP34" s="11">
        <f>Mens!J34</f>
        <v>20992.61</v>
      </c>
    </row>
    <row r="35" spans="4:42" s="11" customFormat="1" ht="12.75">
      <c r="D35" s="13"/>
      <c r="E35" s="15"/>
      <c r="F35" s="49"/>
      <c r="G35" s="59"/>
      <c r="H35" s="57"/>
      <c r="I35" s="40"/>
      <c r="J35" s="48"/>
      <c r="K35" s="40"/>
      <c r="L35" s="36"/>
      <c r="O35" s="11">
        <f>Ladies!A35</f>
        <v>0</v>
      </c>
      <c r="P35" s="11">
        <f>Ladies!B35</f>
        <v>0</v>
      </c>
      <c r="Q35" s="36">
        <f>Ladies!C35</f>
        <v>0</v>
      </c>
      <c r="R35" s="30">
        <f>Ladies!D35</f>
        <v>0</v>
      </c>
      <c r="S35" s="16">
        <f>Ladies!E35</f>
        <v>0</v>
      </c>
      <c r="T35" s="59">
        <f>Ladies!F35</f>
        <v>0</v>
      </c>
      <c r="U35" s="16">
        <f>Ladies!G35</f>
        <v>0</v>
      </c>
      <c r="V35" s="72">
        <f>Ladies!H35</f>
        <v>0</v>
      </c>
      <c r="W35" s="200">
        <f>Ladies!I35</f>
        <v>0</v>
      </c>
      <c r="AG35" s="11">
        <f>Mens!A35</f>
        <v>0</v>
      </c>
      <c r="AH35" s="11">
        <f>Mens!B35</f>
        <v>0</v>
      </c>
      <c r="AI35" s="11">
        <f>Mens!C35</f>
        <v>0</v>
      </c>
      <c r="AJ35" s="11">
        <f>Mens!D35</f>
        <v>0</v>
      </c>
      <c r="AK35" s="11">
        <f>Mens!E35</f>
        <v>0</v>
      </c>
      <c r="AL35" s="11">
        <f>Mens!F35</f>
        <v>0</v>
      </c>
      <c r="AM35" s="11">
        <f>Mens!G35</f>
        <v>0</v>
      </c>
      <c r="AN35" s="11">
        <f>Mens!H35</f>
        <v>0</v>
      </c>
      <c r="AO35" s="11">
        <f>Mens!I35</f>
        <v>0</v>
      </c>
      <c r="AP35" s="11">
        <f>Mens!J35</f>
        <v>0</v>
      </c>
    </row>
    <row r="36" spans="1:42" s="11" customFormat="1" ht="12.75">
      <c r="A36" s="9" t="s">
        <v>1</v>
      </c>
      <c r="B36" s="9"/>
      <c r="D36" s="13"/>
      <c r="E36" s="15"/>
      <c r="F36" s="40"/>
      <c r="G36" s="59"/>
      <c r="H36" s="57"/>
      <c r="I36" s="40"/>
      <c r="J36" s="40"/>
      <c r="K36" s="40"/>
      <c r="L36" s="36"/>
      <c r="O36" s="11" t="str">
        <f>Ladies!A36</f>
        <v>EXPENDITURE</v>
      </c>
      <c r="P36" s="11">
        <f>Ladies!B36</f>
        <v>0</v>
      </c>
      <c r="Q36" s="36">
        <f>Ladies!C36</f>
        <v>0</v>
      </c>
      <c r="R36" s="30">
        <f>Ladies!D36</f>
        <v>0</v>
      </c>
      <c r="S36" s="16">
        <f>Ladies!E36</f>
        <v>0</v>
      </c>
      <c r="T36" s="59">
        <f>Ladies!F36</f>
        <v>0</v>
      </c>
      <c r="U36" s="16">
        <f>Ladies!G36</f>
        <v>0</v>
      </c>
      <c r="V36" s="73">
        <f>Ladies!H36</f>
        <v>0</v>
      </c>
      <c r="W36" s="30">
        <f>Ladies!I36</f>
        <v>0</v>
      </c>
      <c r="AG36" s="11" t="str">
        <f>Mens!A36</f>
        <v>EXPENDITURE</v>
      </c>
      <c r="AH36" s="11">
        <f>Mens!B36</f>
        <v>0</v>
      </c>
      <c r="AI36" s="11">
        <f>Mens!C36</f>
        <v>0</v>
      </c>
      <c r="AJ36" s="11">
        <f>Mens!D36</f>
        <v>0</v>
      </c>
      <c r="AK36" s="11">
        <f>Mens!E36</f>
        <v>0</v>
      </c>
      <c r="AL36" s="11">
        <f>Mens!F36</f>
        <v>0</v>
      </c>
      <c r="AM36" s="11">
        <f>Mens!G36</f>
        <v>0</v>
      </c>
      <c r="AN36" s="11">
        <f>Mens!H36</f>
        <v>0</v>
      </c>
      <c r="AO36" s="11">
        <f>Mens!I36</f>
        <v>0</v>
      </c>
      <c r="AP36" s="11">
        <f>Mens!J36</f>
        <v>0</v>
      </c>
    </row>
    <row r="37" spans="1:42" s="11" customFormat="1" ht="12.75">
      <c r="A37" s="11" t="s">
        <v>13</v>
      </c>
      <c r="D37" s="13"/>
      <c r="E37" s="14"/>
      <c r="F37" s="49">
        <f>'GBA 2010'!E38</f>
        <v>6899</v>
      </c>
      <c r="G37" s="79"/>
      <c r="H37" s="79"/>
      <c r="I37" s="40"/>
      <c r="J37" s="40"/>
      <c r="K37" s="40"/>
      <c r="L37" s="36"/>
      <c r="O37" s="11" t="str">
        <f>Ladies!A37</f>
        <v>Bowls England</v>
      </c>
      <c r="P37" s="11">
        <f>Ladies!B37</f>
        <v>0</v>
      </c>
      <c r="Q37" s="11" t="str">
        <f>Ladies!C37</f>
        <v>Comp fees</v>
      </c>
      <c r="R37" s="30">
        <f>Ladies!D37</f>
        <v>1545</v>
      </c>
      <c r="S37" s="16">
        <f>Ladies!E37</f>
        <v>0</v>
      </c>
      <c r="T37" s="59">
        <f>Ladies!F37</f>
        <v>0</v>
      </c>
      <c r="U37" s="16">
        <f>Ladies!G37</f>
        <v>0</v>
      </c>
      <c r="V37" s="16">
        <f>Ladies!H37</f>
        <v>0</v>
      </c>
      <c r="W37" s="30">
        <f>Ladies!I37</f>
        <v>1555</v>
      </c>
      <c r="Z37" s="79">
        <f>-R37</f>
        <v>-1545</v>
      </c>
      <c r="AG37" s="11">
        <f>Mens!A37</f>
        <v>0</v>
      </c>
      <c r="AH37" s="11">
        <f>Mens!B37</f>
        <v>0</v>
      </c>
      <c r="AI37" s="11">
        <f>Mens!C37</f>
        <v>0</v>
      </c>
      <c r="AJ37" s="11">
        <f>Mens!D37</f>
        <v>0</v>
      </c>
      <c r="AK37" s="11">
        <f>Mens!E37</f>
        <v>0</v>
      </c>
      <c r="AL37" s="11">
        <f>Mens!F37</f>
        <v>0</v>
      </c>
      <c r="AM37" s="11">
        <f>Mens!G37</f>
        <v>0</v>
      </c>
      <c r="AN37" s="11">
        <f>Mens!H37</f>
        <v>0</v>
      </c>
      <c r="AO37" s="11">
        <f>Mens!I37</f>
        <v>0</v>
      </c>
      <c r="AP37" s="11">
        <f>Mens!J37</f>
        <v>0</v>
      </c>
    </row>
    <row r="38" spans="1:42" s="11" customFormat="1" ht="12.75">
      <c r="A38" s="11" t="s">
        <v>14</v>
      </c>
      <c r="D38" s="13"/>
      <c r="E38" s="14"/>
      <c r="F38" s="48">
        <f>'GBA 2010'!E39</f>
        <v>3299</v>
      </c>
      <c r="G38" s="79"/>
      <c r="H38" s="79"/>
      <c r="I38" s="40"/>
      <c r="J38" s="40"/>
      <c r="K38" s="40"/>
      <c r="L38" s="36"/>
      <c r="O38" s="11">
        <f>Ladies!A38</f>
        <v>0</v>
      </c>
      <c r="P38" s="11">
        <f>Ladies!B38</f>
        <v>0</v>
      </c>
      <c r="Q38" s="11" t="str">
        <f>Ladies!C38</f>
        <v>Patrons</v>
      </c>
      <c r="R38" s="30">
        <f>Ladies!D38</f>
        <v>0</v>
      </c>
      <c r="S38" s="16">
        <f>Ladies!E38</f>
        <v>0</v>
      </c>
      <c r="T38" s="59">
        <f>Ladies!F38</f>
        <v>0</v>
      </c>
      <c r="U38" s="16">
        <f>Ladies!G38</f>
        <v>0</v>
      </c>
      <c r="V38" s="16">
        <f>Ladies!H38</f>
        <v>0</v>
      </c>
      <c r="W38" s="30">
        <f>Ladies!I38</f>
        <v>5</v>
      </c>
      <c r="X38" s="79">
        <f>-R38</f>
        <v>0</v>
      </c>
      <c r="AG38" s="11" t="str">
        <f>Mens!A38</f>
        <v>Accounts review</v>
      </c>
      <c r="AH38" s="11">
        <f>Mens!B38</f>
        <v>0</v>
      </c>
      <c r="AI38" s="11">
        <f>Mens!C38</f>
        <v>0</v>
      </c>
      <c r="AJ38" s="11">
        <f>Mens!D38</f>
        <v>0</v>
      </c>
      <c r="AK38" s="11">
        <f>Mens!E38</f>
        <v>132</v>
      </c>
      <c r="AL38" s="11">
        <f>Mens!F38</f>
        <v>0</v>
      </c>
      <c r="AM38" s="11">
        <f>Mens!G38</f>
        <v>0</v>
      </c>
      <c r="AN38" s="11">
        <f>Mens!H38</f>
        <v>0</v>
      </c>
      <c r="AO38" s="11">
        <f>Mens!I38</f>
        <v>132</v>
      </c>
      <c r="AP38" s="11">
        <f>Mens!J38</f>
        <v>0</v>
      </c>
    </row>
    <row r="39" spans="1:42" s="11" customFormat="1" ht="12.75">
      <c r="A39" s="14" t="s">
        <v>8</v>
      </c>
      <c r="B39" s="14"/>
      <c r="C39" s="14"/>
      <c r="D39" s="13"/>
      <c r="E39" s="15"/>
      <c r="F39" s="49">
        <f>'GBA 2010'!E41</f>
        <v>17631</v>
      </c>
      <c r="G39" s="57"/>
      <c r="H39" s="57"/>
      <c r="I39" s="40"/>
      <c r="J39" s="40"/>
      <c r="K39" s="40"/>
      <c r="L39" s="36"/>
      <c r="O39" s="11">
        <f>Ladies!A39</f>
        <v>0</v>
      </c>
      <c r="P39" s="11">
        <f>Ladies!B39</f>
        <v>0</v>
      </c>
      <c r="Q39" s="11" t="str">
        <f>Ladies!C39</f>
        <v>Yearbooks</v>
      </c>
      <c r="R39" s="17">
        <f>Ladies!D39</f>
        <v>0</v>
      </c>
      <c r="S39" s="16">
        <f>Ladies!E39</f>
        <v>0</v>
      </c>
      <c r="T39" s="59">
        <f>Ladies!F39</f>
        <v>0</v>
      </c>
      <c r="U39" s="16">
        <f>Ladies!G39</f>
        <v>0</v>
      </c>
      <c r="V39" s="16">
        <f>Ladies!H39</f>
        <v>0</v>
      </c>
      <c r="W39" s="17">
        <f>Ladies!I39</f>
        <v>21.25</v>
      </c>
      <c r="AA39" s="79"/>
      <c r="AC39" s="79"/>
      <c r="AG39" s="11" t="str">
        <f>Mens!A39</f>
        <v>BE Year Books</v>
      </c>
      <c r="AH39" s="11">
        <f>Mens!B39</f>
        <v>0</v>
      </c>
      <c r="AI39" s="11">
        <f>Mens!C39</f>
        <v>0</v>
      </c>
      <c r="AJ39" s="11">
        <f>Mens!D39</f>
        <v>0</v>
      </c>
      <c r="AK39" s="11">
        <f>Mens!E39</f>
        <v>0</v>
      </c>
      <c r="AL39" s="11">
        <f>Mens!F39</f>
        <v>0</v>
      </c>
      <c r="AM39" s="11">
        <f>Mens!G39</f>
        <v>0</v>
      </c>
      <c r="AN39" s="11">
        <f>Mens!H39</f>
        <v>0</v>
      </c>
      <c r="AO39" s="11">
        <f>Mens!I39</f>
        <v>34</v>
      </c>
      <c r="AP39" s="11">
        <f>Mens!J39</f>
        <v>0</v>
      </c>
    </row>
    <row r="40" spans="1:42" s="11" customFormat="1" ht="12.75">
      <c r="A40" s="14" t="s">
        <v>19</v>
      </c>
      <c r="B40" s="14"/>
      <c r="C40" s="14"/>
      <c r="D40" s="13"/>
      <c r="E40" s="15"/>
      <c r="F40" s="49">
        <f>'GBA 2010'!E42</f>
        <v>4410</v>
      </c>
      <c r="G40" s="57"/>
      <c r="H40" s="57"/>
      <c r="I40" s="40"/>
      <c r="J40" s="40"/>
      <c r="K40" s="40"/>
      <c r="L40" s="36"/>
      <c r="O40" s="11">
        <f>Ladies!A40</f>
        <v>0</v>
      </c>
      <c r="P40" s="11">
        <f>Ladies!B40</f>
        <v>0</v>
      </c>
      <c r="Q40" s="11">
        <f>Ladies!C40</f>
        <v>0</v>
      </c>
      <c r="R40" s="17">
        <f>Ladies!D40</f>
        <v>1545</v>
      </c>
      <c r="S40" s="16">
        <f>Ladies!E40</f>
        <v>0</v>
      </c>
      <c r="T40" s="59">
        <f>Ladies!F40</f>
        <v>0</v>
      </c>
      <c r="U40" s="16">
        <f>Ladies!G40</f>
        <v>0</v>
      </c>
      <c r="V40" s="16">
        <f>Ladies!H40</f>
        <v>0</v>
      </c>
      <c r="W40" s="17">
        <f>Ladies!I40</f>
        <v>1581.25</v>
      </c>
      <c r="AG40" s="11" t="str">
        <f>Mens!A40</f>
        <v>GBA 2010 affiliation @ 25p per capita</v>
      </c>
      <c r="AH40" s="11">
        <f>Mens!B40</f>
        <v>0</v>
      </c>
      <c r="AI40" s="11">
        <f>Mens!C40</f>
        <v>0</v>
      </c>
      <c r="AJ40" s="11">
        <f>Mens!D40</f>
        <v>0</v>
      </c>
      <c r="AK40" s="11">
        <f>Mens!E40</f>
        <v>0</v>
      </c>
      <c r="AL40" s="11">
        <f>Mens!F40</f>
        <v>0</v>
      </c>
      <c r="AM40" s="11">
        <f>Mens!G40</f>
        <v>0</v>
      </c>
      <c r="AN40" s="11">
        <f>Mens!H40</f>
        <v>0</v>
      </c>
      <c r="AO40" s="11">
        <f>Mens!I40</f>
        <v>0</v>
      </c>
      <c r="AP40" s="11">
        <f>Mens!J40</f>
        <v>0</v>
      </c>
    </row>
    <row r="41" spans="1:45" s="11" customFormat="1" ht="12.75">
      <c r="A41" s="14" t="s">
        <v>20</v>
      </c>
      <c r="B41" s="14"/>
      <c r="C41" s="14"/>
      <c r="D41" s="13"/>
      <c r="E41" s="15"/>
      <c r="F41" s="49">
        <f>'GBA 2010'!E43</f>
        <v>202.28</v>
      </c>
      <c r="G41" s="57"/>
      <c r="H41" s="57"/>
      <c r="I41" s="40"/>
      <c r="J41" s="40"/>
      <c r="K41" s="40"/>
      <c r="L41" s="39"/>
      <c r="O41" s="11" t="str">
        <f>Ladies!A41</f>
        <v>Examination fees</v>
      </c>
      <c r="P41" s="11">
        <f>Ladies!B41</f>
        <v>0</v>
      </c>
      <c r="Q41" s="11">
        <f>Ladies!C41</f>
        <v>0</v>
      </c>
      <c r="R41" s="30">
        <f>Ladies!D41</f>
        <v>132</v>
      </c>
      <c r="S41" s="16">
        <f>Ladies!E41</f>
        <v>0</v>
      </c>
      <c r="T41" s="57">
        <f>Ladies!F41</f>
        <v>0</v>
      </c>
      <c r="U41" s="16">
        <f>Ladies!G41</f>
        <v>0</v>
      </c>
      <c r="V41" s="16">
        <f>Ladies!H41</f>
        <v>0</v>
      </c>
      <c r="W41" s="30">
        <f>Ladies!I41</f>
        <v>132</v>
      </c>
      <c r="Y41" s="79"/>
      <c r="AB41" s="79"/>
      <c r="AG41" s="11" t="str">
        <f>Mens!A41</f>
        <v>Competitions fees paid BE</v>
      </c>
      <c r="AH41" s="11">
        <f>Mens!B41</f>
        <v>0</v>
      </c>
      <c r="AI41" s="11">
        <f>Mens!C41</f>
        <v>0</v>
      </c>
      <c r="AJ41" s="11">
        <f>Mens!D41</f>
        <v>0</v>
      </c>
      <c r="AK41" s="11">
        <f>Mens!E41</f>
        <v>2878</v>
      </c>
      <c r="AL41" s="11">
        <f>Mens!F41</f>
        <v>0</v>
      </c>
      <c r="AM41" s="11">
        <f>Mens!G41</f>
        <v>0</v>
      </c>
      <c r="AN41" s="11">
        <f>Mens!H41</f>
        <v>0</v>
      </c>
      <c r="AO41" s="11">
        <f>Mens!I41</f>
        <v>2797.5</v>
      </c>
      <c r="AP41" s="11">
        <f>Mens!J41</f>
        <v>0</v>
      </c>
      <c r="AS41" s="11">
        <f>-AK41</f>
        <v>-2878</v>
      </c>
    </row>
    <row r="42" spans="1:45" s="11" customFormat="1" ht="12.75">
      <c r="A42" s="14" t="s">
        <v>21</v>
      </c>
      <c r="B42" s="14"/>
      <c r="C42" s="14"/>
      <c r="D42" s="13"/>
      <c r="E42" s="15"/>
      <c r="F42" s="49">
        <f>'GBA 2010'!E44</f>
        <v>202.28</v>
      </c>
      <c r="G42" s="57"/>
      <c r="H42" s="57"/>
      <c r="I42" s="40"/>
      <c r="J42" s="40"/>
      <c r="K42" s="40"/>
      <c r="L42" s="39"/>
      <c r="O42" s="11" t="str">
        <f>Ladies!A42</f>
        <v>Benevolent Triples</v>
      </c>
      <c r="P42" s="11">
        <f>Ladies!B42</f>
        <v>0</v>
      </c>
      <c r="Q42" s="11">
        <f>Ladies!C42</f>
        <v>0</v>
      </c>
      <c r="R42" s="62">
        <f>Ladies!D42</f>
        <v>0</v>
      </c>
      <c r="S42" s="16">
        <f>Ladies!E42</f>
        <v>0</v>
      </c>
      <c r="T42" s="59">
        <f>Ladies!F42</f>
        <v>0</v>
      </c>
      <c r="U42" s="16">
        <f>Ladies!G42</f>
        <v>0</v>
      </c>
      <c r="V42" s="74">
        <f>Ladies!H42</f>
        <v>0</v>
      </c>
      <c r="W42" s="62">
        <f>Ladies!I42</f>
        <v>0</v>
      </c>
      <c r="Y42" s="79"/>
      <c r="AB42" s="79"/>
      <c r="AG42" s="11" t="str">
        <f>Mens!A42</f>
        <v>Competition prize money</v>
      </c>
      <c r="AH42" s="11">
        <f>Mens!B42</f>
        <v>0</v>
      </c>
      <c r="AI42" s="11">
        <f>Mens!C42</f>
        <v>0</v>
      </c>
      <c r="AJ42" s="11">
        <f>Mens!D42</f>
        <v>0</v>
      </c>
      <c r="AK42" s="11">
        <f>Mens!E42</f>
        <v>1055</v>
      </c>
      <c r="AL42" s="11">
        <f>Mens!F42</f>
        <v>0</v>
      </c>
      <c r="AM42" s="11">
        <f>Mens!G42</f>
        <v>0</v>
      </c>
      <c r="AN42" s="11">
        <f>Mens!H42</f>
        <v>0</v>
      </c>
      <c r="AO42" s="11">
        <f>Mens!I42</f>
        <v>1185</v>
      </c>
      <c r="AP42" s="11">
        <f>Mens!J42</f>
        <v>0</v>
      </c>
      <c r="AS42" s="11">
        <f>-AK42</f>
        <v>-1055</v>
      </c>
    </row>
    <row r="43" spans="1:45" s="11" customFormat="1" ht="12.75">
      <c r="A43" s="14" t="s">
        <v>55</v>
      </c>
      <c r="B43" s="14"/>
      <c r="C43" s="14"/>
      <c r="D43" s="13"/>
      <c r="E43" s="15"/>
      <c r="F43" s="49">
        <f>'GBA 2010'!E45</f>
        <v>100</v>
      </c>
      <c r="G43" s="57"/>
      <c r="H43" s="57"/>
      <c r="I43" s="40"/>
      <c r="J43" s="40"/>
      <c r="K43" s="40"/>
      <c r="L43" s="39"/>
      <c r="O43" s="75" t="str">
        <f>Ladies!A43</f>
        <v>BE/Benevolent raffle prizes</v>
      </c>
      <c r="P43" s="42">
        <f>Ladies!B43</f>
        <v>0</v>
      </c>
      <c r="Q43" s="42">
        <f>Ladies!C43</f>
        <v>0</v>
      </c>
      <c r="R43" s="30">
        <f>Ladies!D43</f>
        <v>0</v>
      </c>
      <c r="S43" s="16">
        <f>Ladies!E43</f>
        <v>0</v>
      </c>
      <c r="T43" s="57">
        <f>Ladies!F43</f>
        <v>0</v>
      </c>
      <c r="U43" s="16">
        <f>Ladies!G43</f>
        <v>0</v>
      </c>
      <c r="V43" s="16">
        <f>Ladies!H43</f>
        <v>0</v>
      </c>
      <c r="W43" s="30">
        <f>Ladies!I43</f>
        <v>54.5</v>
      </c>
      <c r="AA43" s="79">
        <f>+R43</f>
        <v>0</v>
      </c>
      <c r="AB43" s="79"/>
      <c r="AG43" s="11" t="str">
        <f>Mens!A43</f>
        <v>Competition expenses</v>
      </c>
      <c r="AH43" s="11">
        <f>Mens!B43</f>
        <v>0</v>
      </c>
      <c r="AI43" s="11" t="str">
        <f>Mens!C43</f>
        <v>Finals Day</v>
      </c>
      <c r="AJ43" s="11">
        <f>Mens!D43</f>
        <v>190</v>
      </c>
      <c r="AK43" s="11">
        <f>Mens!E43</f>
        <v>0</v>
      </c>
      <c r="AL43" s="11">
        <f>Mens!F43</f>
        <v>0</v>
      </c>
      <c r="AM43" s="11">
        <f>Mens!G43</f>
        <v>0</v>
      </c>
      <c r="AN43" s="11">
        <f>Mens!H43</f>
        <v>94</v>
      </c>
      <c r="AO43" s="11">
        <f>Mens!I43</f>
        <v>0</v>
      </c>
      <c r="AP43" s="11">
        <f>Mens!J43</f>
        <v>0</v>
      </c>
      <c r="AS43" s="11">
        <f aca="true" t="shared" si="3" ref="AS43:AS48">-AJ43</f>
        <v>-190</v>
      </c>
    </row>
    <row r="44" spans="1:45" s="11" customFormat="1" ht="12.75">
      <c r="A44" s="14" t="s">
        <v>24</v>
      </c>
      <c r="B44" s="14"/>
      <c r="C44" s="14"/>
      <c r="D44" s="13"/>
      <c r="E44" s="15"/>
      <c r="F44" s="49">
        <f>'GBA 2010'!E46</f>
        <v>35</v>
      </c>
      <c r="G44" s="57"/>
      <c r="H44" s="57"/>
      <c r="I44" s="40"/>
      <c r="J44" s="40"/>
      <c r="K44" s="40"/>
      <c r="L44" s="39"/>
      <c r="O44" s="11" t="str">
        <f>Ladies!A44</f>
        <v>BE Dinner tickets </v>
      </c>
      <c r="P44" s="11">
        <f>Ladies!B44</f>
        <v>0</v>
      </c>
      <c r="Q44" s="11">
        <f>Ladies!C44</f>
        <v>0</v>
      </c>
      <c r="R44" s="30">
        <f>Ladies!D44</f>
        <v>51</v>
      </c>
      <c r="S44" s="16">
        <f>Ladies!E44</f>
        <v>0</v>
      </c>
      <c r="T44" s="57">
        <f>Ladies!F44</f>
        <v>0</v>
      </c>
      <c r="U44" s="16">
        <f>Ladies!G44</f>
        <v>0</v>
      </c>
      <c r="V44" s="72">
        <f>Ladies!H44</f>
        <v>0</v>
      </c>
      <c r="W44" s="30">
        <f>Ladies!I44</f>
        <v>62</v>
      </c>
      <c r="AA44" s="79">
        <f>+R44</f>
        <v>51</v>
      </c>
      <c r="AG44" s="11">
        <f>Mens!A44</f>
        <v>0</v>
      </c>
      <c r="AH44" s="11">
        <f>Mens!B44</f>
        <v>0</v>
      </c>
      <c r="AI44" s="11" t="str">
        <f>Mens!C44</f>
        <v>2 Rink</v>
      </c>
      <c r="AJ44" s="11">
        <f>Mens!D44</f>
        <v>68</v>
      </c>
      <c r="AK44" s="11">
        <f>Mens!E44</f>
        <v>0</v>
      </c>
      <c r="AL44" s="11">
        <f>Mens!F44</f>
        <v>0</v>
      </c>
      <c r="AM44" s="11">
        <f>Mens!G44</f>
        <v>0</v>
      </c>
      <c r="AN44" s="11">
        <f>Mens!H44</f>
        <v>60</v>
      </c>
      <c r="AO44" s="11">
        <f>Mens!I44</f>
        <v>0</v>
      </c>
      <c r="AP44" s="11">
        <f>Mens!J44</f>
        <v>0</v>
      </c>
      <c r="AS44" s="11">
        <f t="shared" si="3"/>
        <v>-68</v>
      </c>
    </row>
    <row r="45" spans="1:45" s="11" customFormat="1" ht="12.75">
      <c r="A45" s="11" t="s">
        <v>48</v>
      </c>
      <c r="B45" s="9"/>
      <c r="D45" s="13"/>
      <c r="E45" s="15"/>
      <c r="F45" s="48">
        <f>'GBA 2010'!$E$40</f>
        <v>132</v>
      </c>
      <c r="G45" s="59"/>
      <c r="H45" s="59"/>
      <c r="I45" s="40">
        <f>+R41</f>
        <v>132</v>
      </c>
      <c r="J45" s="40"/>
      <c r="K45" s="40">
        <f>+AK38</f>
        <v>132</v>
      </c>
      <c r="L45" s="36"/>
      <c r="O45" s="11" t="str">
        <f>Ladies!A45</f>
        <v>Competitions exps (see appendix)</v>
      </c>
      <c r="P45" s="11">
        <f>Ladies!B45</f>
        <v>0</v>
      </c>
      <c r="Q45" s="11">
        <f>Ladies!C45</f>
        <v>0</v>
      </c>
      <c r="R45" s="76">
        <f>Ladies!D45</f>
        <v>1294.85</v>
      </c>
      <c r="S45" s="27">
        <f>Ladies!E45</f>
        <v>0</v>
      </c>
      <c r="T45" s="57">
        <f>Ladies!F45</f>
        <v>0</v>
      </c>
      <c r="U45" s="27">
        <f>Ladies!G45</f>
        <v>0</v>
      </c>
      <c r="V45" s="77">
        <f>Ladies!H45</f>
        <v>0</v>
      </c>
      <c r="W45" s="76">
        <f>Ladies!I45</f>
        <v>1193.46</v>
      </c>
      <c r="Z45" s="79">
        <f>-R45</f>
        <v>-1294.85</v>
      </c>
      <c r="AG45" s="11">
        <f>Mens!A45</f>
        <v>0</v>
      </c>
      <c r="AH45" s="11">
        <f>Mens!B45</f>
        <v>0</v>
      </c>
      <c r="AI45" s="11" t="str">
        <f>Mens!C45</f>
        <v>County cup</v>
      </c>
      <c r="AJ45" s="11">
        <f>Mens!D45</f>
        <v>17.5</v>
      </c>
      <c r="AK45" s="11">
        <f>Mens!E45</f>
        <v>0</v>
      </c>
      <c r="AL45" s="11">
        <f>Mens!F45</f>
        <v>0</v>
      </c>
      <c r="AM45" s="11">
        <f>Mens!G45</f>
        <v>0</v>
      </c>
      <c r="AN45" s="11">
        <f>Mens!H45</f>
        <v>145</v>
      </c>
      <c r="AO45" s="11">
        <f>Mens!I45</f>
        <v>0</v>
      </c>
      <c r="AP45" s="11">
        <f>Mens!J45</f>
        <v>0</v>
      </c>
      <c r="AS45" s="11">
        <f t="shared" si="3"/>
        <v>-17.5</v>
      </c>
    </row>
    <row r="46" spans="1:45" s="11" customFormat="1" ht="12.75">
      <c r="A46" s="14" t="s">
        <v>9</v>
      </c>
      <c r="B46" s="14"/>
      <c r="C46" s="14"/>
      <c r="D46" s="13"/>
      <c r="E46" s="15"/>
      <c r="F46" s="49">
        <f>'GBA 2010'!$E$48</f>
        <v>100</v>
      </c>
      <c r="G46" s="57"/>
      <c r="H46" s="57"/>
      <c r="I46" s="40"/>
      <c r="J46" s="40"/>
      <c r="K46" s="40"/>
      <c r="L46" s="50"/>
      <c r="O46" s="11" t="str">
        <f>Ladies!A46</f>
        <v>GBA2010 </v>
      </c>
      <c r="P46" s="11" t="str">
        <f>Ladies!B46</f>
        <v>levy</v>
      </c>
      <c r="Q46" s="11">
        <f>Ladies!C46</f>
        <v>0</v>
      </c>
      <c r="R46" s="30">
        <f>Ladies!D46</f>
        <v>0</v>
      </c>
      <c r="S46" s="16">
        <f>Ladies!E46</f>
        <v>0</v>
      </c>
      <c r="T46" s="57">
        <f>Ladies!F46</f>
        <v>0</v>
      </c>
      <c r="U46" s="16">
        <f>Ladies!G46</f>
        <v>0</v>
      </c>
      <c r="V46" s="16">
        <f>Ladies!H46</f>
        <v>0</v>
      </c>
      <c r="W46" s="30">
        <f>Ladies!I46</f>
        <v>0</v>
      </c>
      <c r="AB46" s="79"/>
      <c r="AG46" s="11">
        <f>Mens!A46</f>
        <v>0</v>
      </c>
      <c r="AH46" s="11">
        <f>Mens!B46</f>
        <v>0</v>
      </c>
      <c r="AI46" s="11" t="str">
        <f>Mens!C46</f>
        <v>Green fees</v>
      </c>
      <c r="AJ46" s="11">
        <f>Mens!D46</f>
        <v>394.5</v>
      </c>
      <c r="AK46" s="11">
        <f>Mens!E46</f>
        <v>0</v>
      </c>
      <c r="AL46" s="11">
        <f>Mens!F46</f>
        <v>0</v>
      </c>
      <c r="AM46" s="11">
        <f>Mens!G46</f>
        <v>0</v>
      </c>
      <c r="AN46" s="11">
        <f>Mens!H46</f>
        <v>150</v>
      </c>
      <c r="AO46" s="11">
        <f>Mens!I46</f>
        <v>0</v>
      </c>
      <c r="AP46" s="11">
        <f>Mens!J46</f>
        <v>0</v>
      </c>
      <c r="AS46" s="11">
        <f t="shared" si="3"/>
        <v>-394.5</v>
      </c>
    </row>
    <row r="47" spans="1:45" s="11" customFormat="1" ht="12.75">
      <c r="A47" s="14" t="s">
        <v>42</v>
      </c>
      <c r="B47" s="14"/>
      <c r="C47" s="14"/>
      <c r="D47" s="13"/>
      <c r="E47" s="15"/>
      <c r="F47" s="49"/>
      <c r="G47" s="57"/>
      <c r="H47" s="57"/>
      <c r="I47" s="40">
        <f>+R49</f>
        <v>661</v>
      </c>
      <c r="J47" s="40"/>
      <c r="K47" s="40">
        <f>+AK56</f>
        <v>691</v>
      </c>
      <c r="L47" s="39"/>
      <c r="O47" s="11" t="str">
        <f>Ladies!A47</f>
        <v>Gifts</v>
      </c>
      <c r="P47" s="11">
        <f>Ladies!B47</f>
        <v>0</v>
      </c>
      <c r="Q47" s="11">
        <f>Ladies!C47</f>
        <v>0</v>
      </c>
      <c r="R47" s="30">
        <f>Ladies!D47</f>
        <v>26.3</v>
      </c>
      <c r="S47" s="16">
        <f>Ladies!E47</f>
        <v>0</v>
      </c>
      <c r="T47" s="59">
        <f>Ladies!F47</f>
        <v>0</v>
      </c>
      <c r="U47" s="16">
        <f>Ladies!G47</f>
        <v>0</v>
      </c>
      <c r="V47" s="16">
        <f>Ladies!H47</f>
        <v>0</v>
      </c>
      <c r="W47" s="30">
        <f>Ladies!I47</f>
        <v>215</v>
      </c>
      <c r="AG47" s="11">
        <f>Mens!A47</f>
        <v>0</v>
      </c>
      <c r="AH47" s="11" t="str">
        <f>Mens!B47</f>
        <v>Nat Champs</v>
      </c>
      <c r="AI47" s="11" t="str">
        <f>Mens!C47</f>
        <v>Travel exps</v>
      </c>
      <c r="AJ47" s="11">
        <f>Mens!D47</f>
        <v>450</v>
      </c>
      <c r="AK47" s="11">
        <f>Mens!E47</f>
        <v>0</v>
      </c>
      <c r="AL47" s="11">
        <f>Mens!F47</f>
        <v>0</v>
      </c>
      <c r="AM47" s="11">
        <f>Mens!G47</f>
        <v>0</v>
      </c>
      <c r="AN47" s="11">
        <f>Mens!H47</f>
        <v>630</v>
      </c>
      <c r="AO47" s="11">
        <f>Mens!I47</f>
        <v>0</v>
      </c>
      <c r="AP47" s="11">
        <f>Mens!J47</f>
        <v>0</v>
      </c>
      <c r="AS47" s="11">
        <f t="shared" si="3"/>
        <v>-450</v>
      </c>
    </row>
    <row r="48" spans="1:45" s="11" customFormat="1" ht="12.75">
      <c r="A48" s="14" t="s">
        <v>25</v>
      </c>
      <c r="B48" s="14"/>
      <c r="C48" s="14"/>
      <c r="D48" s="13"/>
      <c r="E48" s="15"/>
      <c r="F48" s="49"/>
      <c r="G48" s="57"/>
      <c r="H48" s="57"/>
      <c r="I48" s="40">
        <f>+R47</f>
        <v>26.3</v>
      </c>
      <c r="J48" s="40"/>
      <c r="K48" s="40"/>
      <c r="L48" s="50"/>
      <c r="O48" s="11" t="str">
        <f>Ladies!A48</f>
        <v>Insurance</v>
      </c>
      <c r="P48" s="78">
        <f>Ladies!B48</f>
        <v>0</v>
      </c>
      <c r="Q48" s="79">
        <f>Ladies!C48</f>
        <v>0</v>
      </c>
      <c r="R48" s="30">
        <f>Ladies!D48</f>
        <v>182.56</v>
      </c>
      <c r="S48" s="16">
        <f>Ladies!E48</f>
        <v>0</v>
      </c>
      <c r="T48" s="59">
        <f>Ladies!F48</f>
        <v>0</v>
      </c>
      <c r="U48" s="16">
        <f>Ladies!G48</f>
        <v>0</v>
      </c>
      <c r="V48" s="16">
        <f>Ladies!H48</f>
        <v>0</v>
      </c>
      <c r="W48" s="30">
        <f>Ladies!I48</f>
        <v>182.56</v>
      </c>
      <c r="AG48" s="11">
        <f>Mens!A48</f>
        <v>0</v>
      </c>
      <c r="AH48" s="11" t="str">
        <f>Mens!B48</f>
        <v>Comp officials expenses</v>
      </c>
      <c r="AI48" s="11">
        <f>Mens!C48</f>
        <v>0</v>
      </c>
      <c r="AJ48" s="11">
        <f>Mens!D48</f>
        <v>0</v>
      </c>
      <c r="AK48" s="11">
        <f>Mens!E48</f>
        <v>1120</v>
      </c>
      <c r="AL48" s="11">
        <f>Mens!F48</f>
        <v>0</v>
      </c>
      <c r="AM48" s="11">
        <f>Mens!G48</f>
        <v>0</v>
      </c>
      <c r="AN48" s="11">
        <f>Mens!H48</f>
        <v>125.3</v>
      </c>
      <c r="AO48" s="11">
        <f>Mens!I48</f>
        <v>1204.3</v>
      </c>
      <c r="AP48" s="11">
        <f>Mens!J48</f>
        <v>0</v>
      </c>
      <c r="AS48" s="11">
        <f t="shared" si="3"/>
        <v>0</v>
      </c>
    </row>
    <row r="49" spans="1:42" s="11" customFormat="1" ht="12.75">
      <c r="A49" s="14" t="s">
        <v>5</v>
      </c>
      <c r="B49" s="14"/>
      <c r="C49" s="14"/>
      <c r="D49" s="13"/>
      <c r="E49" s="21"/>
      <c r="F49" s="49">
        <f>'GBA 2010'!$E$47</f>
        <v>93</v>
      </c>
      <c r="G49" s="57"/>
      <c r="H49" s="57"/>
      <c r="I49" s="40">
        <f>+R48</f>
        <v>182.56</v>
      </c>
      <c r="J49" s="40"/>
      <c r="K49" s="40"/>
      <c r="L49" s="39"/>
      <c r="O49" s="11" t="str">
        <f>Ladies!A49</f>
        <v>Handbook printing</v>
      </c>
      <c r="P49" s="78">
        <f>Ladies!B49</f>
        <v>0</v>
      </c>
      <c r="Q49" s="79">
        <f>Ladies!C49</f>
        <v>0</v>
      </c>
      <c r="R49" s="30">
        <f>Ladies!D49</f>
        <v>661</v>
      </c>
      <c r="S49" s="16">
        <f>Ladies!E49</f>
        <v>0</v>
      </c>
      <c r="T49" s="59">
        <f>Ladies!F49</f>
        <v>0</v>
      </c>
      <c r="U49" s="16">
        <f>Ladies!G49</f>
        <v>0</v>
      </c>
      <c r="V49" s="16">
        <f>Ladies!H49</f>
        <v>0</v>
      </c>
      <c r="W49" s="30">
        <f>Ladies!I49</f>
        <v>669</v>
      </c>
      <c r="AA49" s="79"/>
      <c r="AG49" s="11" t="str">
        <f>Mens!A49</f>
        <v>Cup engraving previous years</v>
      </c>
      <c r="AH49" s="11">
        <f>Mens!B49</f>
        <v>0</v>
      </c>
      <c r="AI49" s="11">
        <f>Mens!C49</f>
        <v>0</v>
      </c>
      <c r="AJ49" s="11">
        <f>Mens!D49</f>
        <v>0</v>
      </c>
      <c r="AK49" s="11">
        <f>Mens!E49</f>
        <v>0</v>
      </c>
      <c r="AL49" s="11">
        <f>Mens!F49</f>
        <v>0</v>
      </c>
      <c r="AM49" s="11">
        <f>Mens!G49</f>
        <v>0</v>
      </c>
      <c r="AN49" s="11">
        <f>Mens!H49</f>
        <v>0</v>
      </c>
      <c r="AO49" s="11">
        <f>Mens!I49</f>
        <v>0</v>
      </c>
      <c r="AP49" s="11">
        <f>Mens!J49</f>
        <v>0</v>
      </c>
    </row>
    <row r="50" spans="1:45" s="11" customFormat="1" ht="12.75">
      <c r="A50" s="14" t="s">
        <v>59</v>
      </c>
      <c r="B50" s="14"/>
      <c r="C50" s="14"/>
      <c r="D50" s="13"/>
      <c r="E50" s="15"/>
      <c r="F50" s="49"/>
      <c r="G50" s="57"/>
      <c r="H50" s="57"/>
      <c r="I50" s="40">
        <f>+AB4</f>
        <v>1850</v>
      </c>
      <c r="J50" s="40"/>
      <c r="K50" s="40">
        <f>+AK61</f>
        <v>2450</v>
      </c>
      <c r="L50" s="22"/>
      <c r="O50" s="14" t="str">
        <f>Ladies!A50</f>
        <v>Luncheon President's ticket 2017/18</v>
      </c>
      <c r="P50" s="14">
        <f>Ladies!B50</f>
        <v>0</v>
      </c>
      <c r="Q50" s="14">
        <f>Ladies!C50</f>
        <v>0</v>
      </c>
      <c r="R50" s="207">
        <f>Ladies!D50</f>
        <v>0</v>
      </c>
      <c r="S50" s="221">
        <f>Ladies!E50</f>
        <v>0</v>
      </c>
      <c r="T50" s="207">
        <f>Ladies!F50</f>
        <v>0</v>
      </c>
      <c r="U50" s="221">
        <f>Ladies!G50</f>
        <v>0</v>
      </c>
      <c r="V50" s="221">
        <f>Ladies!H50</f>
        <v>0</v>
      </c>
      <c r="W50" s="207">
        <f>Ladies!I50</f>
        <v>0</v>
      </c>
      <c r="AC50" s="79"/>
      <c r="AG50" s="11" t="str">
        <f>Mens!A50</f>
        <v>Cup engraving current year</v>
      </c>
      <c r="AH50" s="11">
        <f>Mens!B50</f>
        <v>0</v>
      </c>
      <c r="AI50" s="11">
        <f>Mens!C50</f>
        <v>0</v>
      </c>
      <c r="AJ50" s="11">
        <f>Mens!D50</f>
        <v>0</v>
      </c>
      <c r="AK50" s="11">
        <f>Mens!E50</f>
        <v>185.75</v>
      </c>
      <c r="AL50" s="11">
        <f>Mens!F50</f>
        <v>0</v>
      </c>
      <c r="AM50" s="11">
        <f>Mens!G50</f>
        <v>0</v>
      </c>
      <c r="AN50" s="11">
        <f>Mens!H50</f>
        <v>0</v>
      </c>
      <c r="AO50" s="11">
        <f>Mens!I50</f>
        <v>408.98</v>
      </c>
      <c r="AP50" s="11">
        <f>Mens!J50</f>
        <v>0</v>
      </c>
      <c r="AS50" s="11">
        <f>-AK50</f>
        <v>-185.75</v>
      </c>
    </row>
    <row r="51" spans="1:45" s="11" customFormat="1" ht="12.75">
      <c r="A51" s="14" t="s">
        <v>52</v>
      </c>
      <c r="B51" s="14"/>
      <c r="C51" s="14" t="s">
        <v>53</v>
      </c>
      <c r="D51" s="13"/>
      <c r="E51" s="15"/>
      <c r="F51" s="49">
        <f>'GBA 2010'!$E$49</f>
        <v>394.24</v>
      </c>
      <c r="G51" s="57"/>
      <c r="H51" s="57"/>
      <c r="I51" s="40">
        <f>+R55</f>
        <v>55.8</v>
      </c>
      <c r="J51" s="40"/>
      <c r="K51" s="40">
        <f>+AK60</f>
        <v>257.54</v>
      </c>
      <c r="L51" s="39"/>
      <c r="O51" s="14" t="str">
        <f>Ladies!A51</f>
        <v>JT Development Progamme</v>
      </c>
      <c r="P51" s="14">
        <f>Ladies!B51</f>
        <v>0</v>
      </c>
      <c r="Q51" s="14">
        <f>Ladies!C51</f>
        <v>0</v>
      </c>
      <c r="R51" s="222">
        <f>Ladies!D51</f>
        <v>175</v>
      </c>
      <c r="S51" s="221">
        <f>Ladies!E51</f>
        <v>0</v>
      </c>
      <c r="T51" s="57">
        <f>Ladies!F51</f>
        <v>0</v>
      </c>
      <c r="U51" s="221">
        <f>Ladies!G51</f>
        <v>0</v>
      </c>
      <c r="V51" s="221">
        <f>Ladies!H51</f>
        <v>0</v>
      </c>
      <c r="W51" s="207">
        <f>Ladies!I51</f>
        <v>155</v>
      </c>
      <c r="AG51" s="11" t="str">
        <f>Mens!A51</f>
        <v>Trophy repairs and replacement</v>
      </c>
      <c r="AH51" s="11">
        <f>Mens!B51</f>
        <v>0</v>
      </c>
      <c r="AI51" s="11">
        <f>Mens!C51</f>
        <v>0</v>
      </c>
      <c r="AJ51" s="11">
        <f>Mens!D51</f>
        <v>0</v>
      </c>
      <c r="AK51" s="11">
        <f>Mens!E51</f>
        <v>0</v>
      </c>
      <c r="AL51" s="11">
        <f>Mens!F51</f>
        <v>0</v>
      </c>
      <c r="AM51" s="11">
        <f>Mens!G51</f>
        <v>0</v>
      </c>
      <c r="AN51" s="11">
        <f>Mens!H51</f>
        <v>0</v>
      </c>
      <c r="AO51" s="11">
        <f>Mens!I51</f>
        <v>67.33</v>
      </c>
      <c r="AP51" s="11">
        <f>Mens!J51</f>
        <v>0</v>
      </c>
      <c r="AS51" s="11">
        <f>-AK51</f>
        <v>0</v>
      </c>
    </row>
    <row r="52" spans="1:44" s="11" customFormat="1" ht="12.75">
      <c r="A52" s="14" t="s">
        <v>51</v>
      </c>
      <c r="B52" s="14"/>
      <c r="C52" s="14"/>
      <c r="D52" s="13"/>
      <c r="E52" s="15"/>
      <c r="F52" s="49"/>
      <c r="G52" s="57"/>
      <c r="H52" s="57"/>
      <c r="I52" s="40">
        <f>+AA4</f>
        <v>68.95</v>
      </c>
      <c r="J52" s="40"/>
      <c r="K52" s="40">
        <f>+AU4</f>
        <v>50</v>
      </c>
      <c r="L52" s="39"/>
      <c r="O52" s="14" t="str">
        <f>Ladies!A52</f>
        <v>Match costs (teas/coaches etc)</v>
      </c>
      <c r="P52" s="14">
        <f>Ladies!B52</f>
        <v>0</v>
      </c>
      <c r="Q52" s="14">
        <f>Ladies!C52</f>
        <v>0</v>
      </c>
      <c r="R52" s="227">
        <f>Ladies!D52</f>
        <v>7861.75</v>
      </c>
      <c r="S52" s="221">
        <f>Ladies!E52</f>
        <v>0</v>
      </c>
      <c r="T52" s="57">
        <f>Ladies!F52</f>
        <v>0</v>
      </c>
      <c r="U52" s="221">
        <f>Ladies!G52</f>
        <v>0</v>
      </c>
      <c r="V52" s="221">
        <f>Ladies!H52</f>
        <v>0</v>
      </c>
      <c r="W52" s="207">
        <f>Ladies!I52</f>
        <v>7829</v>
      </c>
      <c r="Y52" s="79">
        <f>-R52</f>
        <v>-7861.75</v>
      </c>
      <c r="AG52" s="11" t="str">
        <f>Mens!A52</f>
        <v>Match costs</v>
      </c>
      <c r="AH52" s="11">
        <f>Mens!B52</f>
        <v>0</v>
      </c>
      <c r="AI52" s="11" t="str">
        <f>Mens!C52</f>
        <v>Glasses</v>
      </c>
      <c r="AJ52" s="11">
        <f>Mens!D52</f>
        <v>265.11</v>
      </c>
      <c r="AK52" s="11">
        <f>Mens!E52</f>
        <v>0</v>
      </c>
      <c r="AL52" s="11">
        <f>Mens!F52</f>
        <v>0</v>
      </c>
      <c r="AM52" s="11">
        <f>Mens!G52</f>
        <v>0</v>
      </c>
      <c r="AN52" s="11">
        <f>Mens!H52</f>
        <v>257.86</v>
      </c>
      <c r="AO52" s="11">
        <f>Mens!I52</f>
        <v>0</v>
      </c>
      <c r="AP52" s="11">
        <f>Mens!J52</f>
        <v>0</v>
      </c>
      <c r="AR52" s="11">
        <f>-AJ52</f>
        <v>-265.11</v>
      </c>
    </row>
    <row r="53" spans="1:44" s="11" customFormat="1" ht="12.75">
      <c r="A53" s="14" t="s">
        <v>61</v>
      </c>
      <c r="B53" s="14"/>
      <c r="C53" s="14"/>
      <c r="D53" s="13"/>
      <c r="E53" s="15"/>
      <c r="F53" s="49">
        <f>'GBA 2010'!$E$50</f>
        <v>224.5</v>
      </c>
      <c r="G53" s="57"/>
      <c r="H53" s="57"/>
      <c r="I53" s="40">
        <f>+R56</f>
        <v>267.59</v>
      </c>
      <c r="J53" s="40"/>
      <c r="K53" s="40"/>
      <c r="L53" s="36"/>
      <c r="O53" s="14" t="str">
        <f>Ladies!A53</f>
        <v>Match expenses (see appendix)</v>
      </c>
      <c r="P53" s="14">
        <f>Ladies!B53</f>
        <v>0</v>
      </c>
      <c r="Q53" s="14">
        <f>Ladies!C53</f>
        <v>0</v>
      </c>
      <c r="R53" s="227">
        <f>Ladies!D53</f>
        <v>514.4</v>
      </c>
      <c r="S53" s="221">
        <f>Ladies!E53</f>
        <v>0</v>
      </c>
      <c r="T53" s="57">
        <f>Ladies!F53</f>
        <v>0</v>
      </c>
      <c r="U53" s="221">
        <f>Ladies!G53</f>
        <v>0</v>
      </c>
      <c r="V53" s="221">
        <f>Ladies!H53</f>
        <v>0</v>
      </c>
      <c r="W53" s="207">
        <f>Ladies!I53</f>
        <v>164.25</v>
      </c>
      <c r="Y53" s="79">
        <f>-R53</f>
        <v>-514.4</v>
      </c>
      <c r="AG53" s="11">
        <f>Mens!A53</f>
        <v>0</v>
      </c>
      <c r="AH53" s="11">
        <f>Mens!B53</f>
        <v>0</v>
      </c>
      <c r="AI53" s="11" t="str">
        <f>Mens!C53</f>
        <v>Green fees &amp; food</v>
      </c>
      <c r="AJ53" s="11">
        <f>Mens!D53</f>
        <v>2658</v>
      </c>
      <c r="AK53" s="11">
        <f>Mens!E53</f>
        <v>0</v>
      </c>
      <c r="AL53" s="11">
        <f>Mens!F53</f>
        <v>0</v>
      </c>
      <c r="AM53" s="11">
        <f>Mens!G53</f>
        <v>0</v>
      </c>
      <c r="AN53" s="11">
        <f>Mens!H53</f>
        <v>2937</v>
      </c>
      <c r="AO53" s="11">
        <f>Mens!I53</f>
        <v>0</v>
      </c>
      <c r="AP53" s="11">
        <f>Mens!J53</f>
        <v>0</v>
      </c>
      <c r="AR53" s="11">
        <f>-AJ53</f>
        <v>-2658</v>
      </c>
    </row>
    <row r="54" spans="1:54" ht="12.75">
      <c r="A54" s="14" t="s">
        <v>12</v>
      </c>
      <c r="B54" s="14"/>
      <c r="C54" s="14"/>
      <c r="D54" s="13"/>
      <c r="E54" s="15"/>
      <c r="F54" s="49">
        <f>'GBA 2010'!$E$51</f>
        <v>102</v>
      </c>
      <c r="G54" s="57"/>
      <c r="H54" s="57"/>
      <c r="I54" s="40">
        <f>+R58</f>
        <v>296.5</v>
      </c>
      <c r="O54" s="14" t="str">
        <f>Ladies!A54</f>
        <v>Officers allowances</v>
      </c>
      <c r="P54" s="14">
        <f>Ladies!B54</f>
        <v>0</v>
      </c>
      <c r="Q54" s="14">
        <f>Ladies!C54</f>
        <v>0</v>
      </c>
      <c r="R54" s="227">
        <f>Ladies!D54</f>
        <v>1100</v>
      </c>
      <c r="S54" s="221">
        <f>Ladies!E54</f>
        <v>0</v>
      </c>
      <c r="T54" s="57">
        <f>Ladies!F54</f>
        <v>0</v>
      </c>
      <c r="U54" s="221">
        <f>Ladies!G54</f>
        <v>0</v>
      </c>
      <c r="V54" s="221">
        <f>Ladies!H54</f>
        <v>0</v>
      </c>
      <c r="W54" s="207">
        <f>Ladies!I54</f>
        <v>1100</v>
      </c>
      <c r="AB54" s="40">
        <f>+R54+R57</f>
        <v>1850</v>
      </c>
      <c r="AG54" s="11">
        <f>Mens!A54</f>
        <v>0</v>
      </c>
      <c r="AH54" s="11">
        <f>Mens!B54</f>
        <v>0</v>
      </c>
      <c r="AI54" s="11" t="str">
        <f>Mens!C54</f>
        <v>Coaches</v>
      </c>
      <c r="AJ54" s="11">
        <f>Mens!D54</f>
        <v>643.5</v>
      </c>
      <c r="AK54" s="11">
        <f>Mens!E54</f>
        <v>0</v>
      </c>
      <c r="AL54" s="11">
        <f>Mens!F54</f>
        <v>0</v>
      </c>
      <c r="AM54" s="11">
        <f>Mens!G54</f>
        <v>0</v>
      </c>
      <c r="AN54" s="11">
        <f>Mens!H54</f>
        <v>2305</v>
      </c>
      <c r="AO54" s="11">
        <f>Mens!I54</f>
        <v>0</v>
      </c>
      <c r="AP54" s="11">
        <f>Mens!J54</f>
        <v>0</v>
      </c>
      <c r="AQ54" s="11"/>
      <c r="AR54" s="11">
        <f>-AJ54</f>
        <v>-643.5</v>
      </c>
      <c r="AS54" s="11"/>
      <c r="AT54" s="11"/>
      <c r="AU54" s="11"/>
      <c r="AV54" s="11"/>
      <c r="AW54" s="11"/>
      <c r="AX54" s="11"/>
      <c r="AY54" s="11"/>
      <c r="AZ54" s="11"/>
      <c r="BA54" s="11"/>
      <c r="BB54" s="11"/>
    </row>
    <row r="55" spans="1:44" s="11" customFormat="1" ht="12">
      <c r="A55" s="14" t="s">
        <v>232</v>
      </c>
      <c r="B55" s="14"/>
      <c r="C55" s="14"/>
      <c r="D55" s="17"/>
      <c r="E55" s="15"/>
      <c r="F55" s="207"/>
      <c r="G55" s="57"/>
      <c r="H55" s="57"/>
      <c r="I55" s="66">
        <f>+R51</f>
        <v>175</v>
      </c>
      <c r="J55" s="66"/>
      <c r="K55" s="79"/>
      <c r="O55" s="14" t="str">
        <f>Ladies!A55</f>
        <v>Officials Expenses</v>
      </c>
      <c r="P55" s="14">
        <f>Ladies!B55</f>
        <v>0</v>
      </c>
      <c r="Q55" s="14" t="str">
        <f>Ladies!C55</f>
        <v>Travel </v>
      </c>
      <c r="R55" s="227">
        <f>Ladies!D55</f>
        <v>55.8</v>
      </c>
      <c r="S55" s="221">
        <f>Ladies!E55</f>
        <v>0</v>
      </c>
      <c r="T55" s="57">
        <f>Ladies!F55</f>
        <v>0</v>
      </c>
      <c r="U55" s="221">
        <f>Ladies!G55</f>
        <v>0</v>
      </c>
      <c r="V55" s="221">
        <f>Ladies!H55</f>
        <v>0</v>
      </c>
      <c r="W55" s="207">
        <f>Ladies!I55</f>
        <v>136.41</v>
      </c>
      <c r="AG55" s="11">
        <f>Mens!A55</f>
        <v>0</v>
      </c>
      <c r="AH55" s="11">
        <f>Mens!B55</f>
        <v>0</v>
      </c>
      <c r="AI55" s="11" t="str">
        <f>Mens!C55</f>
        <v>Match official exp</v>
      </c>
      <c r="AJ55" s="11">
        <f>Mens!D55</f>
        <v>324.88</v>
      </c>
      <c r="AK55" s="11">
        <f>Mens!E55</f>
        <v>3891.4900000000002</v>
      </c>
      <c r="AL55" s="11">
        <f>Mens!F55</f>
        <v>0</v>
      </c>
      <c r="AM55" s="11">
        <f>Mens!G55</f>
        <v>0</v>
      </c>
      <c r="AN55" s="11">
        <f>Mens!H55</f>
        <v>382.2</v>
      </c>
      <c r="AO55" s="11">
        <f>Mens!I55</f>
        <v>5882.06</v>
      </c>
      <c r="AP55" s="11">
        <f>Mens!J55</f>
        <v>0</v>
      </c>
      <c r="AR55" s="11">
        <f>-AJ55</f>
        <v>-324.88</v>
      </c>
    </row>
    <row r="56" spans="1:42" s="11" customFormat="1" ht="12">
      <c r="A56" s="14" t="s">
        <v>23</v>
      </c>
      <c r="B56" s="14"/>
      <c r="C56" s="14"/>
      <c r="D56" s="17"/>
      <c r="E56" s="15"/>
      <c r="F56" s="207"/>
      <c r="G56" s="57"/>
      <c r="H56" s="57"/>
      <c r="I56" s="66"/>
      <c r="J56" s="66"/>
      <c r="K56" s="79"/>
      <c r="O56" s="14">
        <f>Ladies!A56</f>
        <v>0</v>
      </c>
      <c r="P56" s="14">
        <f>Ladies!B56</f>
        <v>0</v>
      </c>
      <c r="Q56" s="14" t="str">
        <f>Ladies!C56</f>
        <v>stationery</v>
      </c>
      <c r="R56" s="227">
        <f>Ladies!D56</f>
        <v>267.59</v>
      </c>
      <c r="S56" s="221">
        <f>Ladies!E56</f>
        <v>0</v>
      </c>
      <c r="T56" s="57">
        <f>Ladies!F56</f>
        <v>0</v>
      </c>
      <c r="U56" s="221">
        <f>Ladies!G56</f>
        <v>0</v>
      </c>
      <c r="V56" s="221">
        <f>Ladies!H56</f>
        <v>0</v>
      </c>
      <c r="W56" s="207">
        <f>Ladies!I56</f>
        <v>181.16</v>
      </c>
      <c r="AG56" s="11" t="str">
        <f>Mens!A56</f>
        <v>Handbooks</v>
      </c>
      <c r="AH56" s="11">
        <f>Mens!B56</f>
        <v>0</v>
      </c>
      <c r="AJ56" s="11">
        <f>Mens!D56</f>
        <v>0</v>
      </c>
      <c r="AK56" s="11">
        <f>Mens!E56</f>
        <v>691</v>
      </c>
      <c r="AL56" s="11">
        <f>Mens!F56</f>
        <v>0</v>
      </c>
      <c r="AM56" s="11">
        <f>Mens!G56</f>
        <v>0</v>
      </c>
      <c r="AN56" s="11">
        <f>Mens!H56</f>
        <v>0</v>
      </c>
      <c r="AO56" s="11">
        <f>Mens!I56</f>
        <v>1485</v>
      </c>
      <c r="AP56" s="11">
        <f>Mens!J56</f>
        <v>0</v>
      </c>
    </row>
    <row r="57" spans="1:42" s="11" customFormat="1" ht="12">
      <c r="A57" s="14" t="s">
        <v>49</v>
      </c>
      <c r="B57" s="14"/>
      <c r="C57" s="14"/>
      <c r="D57" s="17"/>
      <c r="E57" s="15"/>
      <c r="F57" s="207"/>
      <c r="G57" s="57"/>
      <c r="H57" s="57"/>
      <c r="I57" s="66"/>
      <c r="J57" s="66"/>
      <c r="K57" s="79">
        <f>+AK62</f>
        <v>266.28</v>
      </c>
      <c r="O57" s="14" t="str">
        <f>Ladies!A57</f>
        <v>President's Allowance</v>
      </c>
      <c r="P57" s="14">
        <f>Ladies!B57</f>
        <v>0</v>
      </c>
      <c r="Q57" s="14">
        <f>Ladies!C57</f>
        <v>0</v>
      </c>
      <c r="R57" s="227">
        <f>Ladies!D57</f>
        <v>750</v>
      </c>
      <c r="S57" s="221">
        <f>Ladies!E57</f>
        <v>0</v>
      </c>
      <c r="T57" s="57">
        <f>Ladies!F57</f>
        <v>0</v>
      </c>
      <c r="U57" s="221">
        <f>Ladies!G57</f>
        <v>0</v>
      </c>
      <c r="V57" s="221">
        <f>Ladies!H57</f>
        <v>0</v>
      </c>
      <c r="W57" s="207">
        <f>Ladies!I57</f>
        <v>750</v>
      </c>
      <c r="AG57" s="11" t="str">
        <f>Mens!A57</f>
        <v>Printing and Stationery</v>
      </c>
      <c r="AH57" s="11">
        <f>Mens!B57</f>
        <v>0</v>
      </c>
      <c r="AI57" s="11" t="str">
        <f>Mens!C57</f>
        <v>Ink</v>
      </c>
      <c r="AJ57" s="11">
        <f>Mens!D57</f>
        <v>0</v>
      </c>
      <c r="AK57" s="11">
        <f>Mens!E57</f>
        <v>0</v>
      </c>
      <c r="AL57" s="11">
        <f>Mens!F57</f>
        <v>0</v>
      </c>
      <c r="AM57" s="11">
        <f>Mens!G57</f>
        <v>0</v>
      </c>
      <c r="AN57" s="11">
        <f>Mens!H57</f>
        <v>0</v>
      </c>
      <c r="AO57" s="11">
        <f>Mens!I57</f>
        <v>0</v>
      </c>
      <c r="AP57" s="11">
        <f>Mens!J57</f>
        <v>0</v>
      </c>
    </row>
    <row r="58" spans="1:42" s="11" customFormat="1" ht="12">
      <c r="A58" s="14" t="s">
        <v>45</v>
      </c>
      <c r="B58" s="14"/>
      <c r="C58" s="14"/>
      <c r="D58" s="17"/>
      <c r="E58" s="15"/>
      <c r="F58" s="207"/>
      <c r="G58" s="57"/>
      <c r="H58" s="57"/>
      <c r="I58" s="66">
        <f>+R39</f>
        <v>0</v>
      </c>
      <c r="J58" s="66"/>
      <c r="K58" s="79">
        <f>+AK39</f>
        <v>0</v>
      </c>
      <c r="O58" s="14" t="str">
        <f>Ladies!A58</f>
        <v>Room Hire</v>
      </c>
      <c r="P58" s="14">
        <f>Ladies!B58</f>
        <v>0</v>
      </c>
      <c r="Q58" s="14">
        <f>Ladies!C58</f>
        <v>0</v>
      </c>
      <c r="R58" s="13">
        <f>Ladies!D58</f>
        <v>296.5</v>
      </c>
      <c r="S58" s="14">
        <f>Ladies!E58</f>
        <v>0</v>
      </c>
      <c r="T58" s="13">
        <f>Ladies!F58</f>
        <v>0</v>
      </c>
      <c r="U58" s="14">
        <f>Ladies!G58</f>
        <v>0</v>
      </c>
      <c r="V58" s="14">
        <f>Ladies!H58</f>
        <v>0</v>
      </c>
      <c r="W58" s="13">
        <f>Ladies!I58</f>
        <v>76</v>
      </c>
      <c r="AG58" s="11">
        <f>Mens!A58</f>
        <v>0</v>
      </c>
      <c r="AH58" s="11">
        <f>Mens!B58</f>
        <v>0</v>
      </c>
      <c r="AI58" s="11" t="str">
        <f>Mens!C58</f>
        <v>Stamps</v>
      </c>
      <c r="AJ58" s="11">
        <f>Mens!D58</f>
        <v>0</v>
      </c>
      <c r="AK58" s="11">
        <f>Mens!E58</f>
        <v>0</v>
      </c>
      <c r="AL58" s="11">
        <f>Mens!F58</f>
        <v>0</v>
      </c>
      <c r="AM58" s="11">
        <f>Mens!G58</f>
        <v>0</v>
      </c>
      <c r="AN58" s="11">
        <f>Mens!H58</f>
        <v>0</v>
      </c>
      <c r="AO58" s="11">
        <f>Mens!I58</f>
        <v>0</v>
      </c>
      <c r="AP58" s="11">
        <f>Mens!J58</f>
        <v>0</v>
      </c>
    </row>
    <row r="59" spans="1:42" s="11" customFormat="1" ht="12.75">
      <c r="A59" t="s">
        <v>78</v>
      </c>
      <c r="B59" s="14"/>
      <c r="C59" s="14"/>
      <c r="D59" s="17"/>
      <c r="E59" s="15"/>
      <c r="F59" s="66">
        <f>'GBA 2010'!$E$53</f>
        <v>549</v>
      </c>
      <c r="G59" s="57"/>
      <c r="H59" s="57"/>
      <c r="I59" s="91"/>
      <c r="J59" s="91"/>
      <c r="K59" s="91"/>
      <c r="O59" s="14" t="str">
        <f>Ladies!A59</f>
        <v>Score cards</v>
      </c>
      <c r="P59" s="14">
        <f>Ladies!B59</f>
        <v>0</v>
      </c>
      <c r="Q59" s="14">
        <f>Ladies!C59</f>
        <v>0</v>
      </c>
      <c r="R59" s="13">
        <f>Ladies!D59</f>
        <v>0</v>
      </c>
      <c r="S59" s="14">
        <f>Ladies!E59</f>
        <v>0</v>
      </c>
      <c r="T59" s="13">
        <f>Ladies!F59</f>
        <v>0</v>
      </c>
      <c r="U59" s="14">
        <f>Ladies!G59</f>
        <v>0</v>
      </c>
      <c r="V59" s="14">
        <f>Ladies!H59</f>
        <v>0</v>
      </c>
      <c r="W59" s="13">
        <f>Ladies!I59</f>
        <v>0</v>
      </c>
      <c r="AG59" s="11" t="str">
        <f>Mens!A59</f>
        <v>Laptop repairs</v>
      </c>
      <c r="AH59" s="11">
        <f>Mens!B59</f>
        <v>0</v>
      </c>
      <c r="AI59" s="11">
        <f>Mens!C59</f>
        <v>0</v>
      </c>
      <c r="AJ59" s="11">
        <f>Mens!D59</f>
        <v>0</v>
      </c>
      <c r="AK59" s="11">
        <f>Mens!E59</f>
        <v>0</v>
      </c>
      <c r="AL59" s="11">
        <f>Mens!F59</f>
        <v>0</v>
      </c>
      <c r="AM59" s="11">
        <f>Mens!G59</f>
        <v>0</v>
      </c>
      <c r="AN59" s="11">
        <f>Mens!H59</f>
        <v>0</v>
      </c>
      <c r="AO59" s="11">
        <f>Mens!I59</f>
        <v>0</v>
      </c>
      <c r="AP59" s="11">
        <f>Mens!J59</f>
        <v>0</v>
      </c>
    </row>
    <row r="60" spans="1:42" s="11" customFormat="1" ht="12">
      <c r="A60" s="23"/>
      <c r="B60" s="14"/>
      <c r="C60" s="14"/>
      <c r="D60" s="17"/>
      <c r="E60" s="15"/>
      <c r="F60" s="67"/>
      <c r="G60" s="57"/>
      <c r="H60" s="57"/>
      <c r="I60" s="66"/>
      <c r="J60" s="66"/>
      <c r="K60" s="91"/>
      <c r="O60" s="14" t="str">
        <f>Ladies!A60</f>
        <v>Stickers</v>
      </c>
      <c r="P60" s="14">
        <f>Ladies!B60</f>
        <v>0</v>
      </c>
      <c r="Q60" s="14">
        <f>Ladies!C60</f>
        <v>0</v>
      </c>
      <c r="R60" s="13">
        <f>Ladies!D60</f>
        <v>17.95</v>
      </c>
      <c r="S60" s="14">
        <f>Ladies!E60</f>
        <v>0</v>
      </c>
      <c r="T60" s="66">
        <f>Ladies!F60</f>
        <v>0</v>
      </c>
      <c r="U60" s="14">
        <f>Ladies!G60</f>
        <v>0</v>
      </c>
      <c r="V60" s="14">
        <f>Ladies!H60</f>
        <v>0</v>
      </c>
      <c r="W60" s="66">
        <f>Ladies!I60</f>
        <v>0</v>
      </c>
      <c r="AA60" s="79">
        <f>+R60</f>
        <v>17.95</v>
      </c>
      <c r="AG60" s="11" t="str">
        <f>Mens!A60</f>
        <v>Officers Expenses</v>
      </c>
      <c r="AH60" s="11">
        <f>Mens!B60</f>
        <v>0</v>
      </c>
      <c r="AI60" s="11">
        <f>Mens!C60</f>
        <v>0</v>
      </c>
      <c r="AJ60" s="11">
        <f>Mens!D60</f>
        <v>0</v>
      </c>
      <c r="AK60" s="11">
        <f>Mens!E60</f>
        <v>257.54</v>
      </c>
      <c r="AL60" s="11">
        <f>Mens!F60</f>
        <v>0</v>
      </c>
      <c r="AM60" s="11">
        <f>Mens!G60</f>
        <v>0</v>
      </c>
      <c r="AN60" s="11">
        <f>Mens!H60</f>
        <v>0</v>
      </c>
      <c r="AO60" s="11">
        <f>Mens!I60</f>
        <v>466.26</v>
      </c>
      <c r="AP60" s="11">
        <f>Mens!J60</f>
        <v>0</v>
      </c>
    </row>
    <row r="61" spans="1:42" s="11" customFormat="1" ht="12">
      <c r="A61" s="23"/>
      <c r="B61" s="14"/>
      <c r="C61" s="14"/>
      <c r="D61" s="17"/>
      <c r="E61" s="15"/>
      <c r="F61" s="91"/>
      <c r="G61" s="57"/>
      <c r="H61" s="57"/>
      <c r="I61" s="91"/>
      <c r="J61" s="91"/>
      <c r="K61" s="91"/>
      <c r="O61" s="14" t="str">
        <f>Ladies!A61</f>
        <v>Engraving not approved</v>
      </c>
      <c r="P61" s="14">
        <f>Ladies!B61</f>
        <v>0</v>
      </c>
      <c r="Q61" s="14">
        <f>Ladies!C61</f>
        <v>0</v>
      </c>
      <c r="R61" s="13">
        <f>Ladies!D61</f>
        <v>117.58</v>
      </c>
      <c r="S61" s="14">
        <f>Ladies!E61</f>
        <v>0</v>
      </c>
      <c r="T61" s="13">
        <f>Ladies!F61</f>
        <v>0</v>
      </c>
      <c r="U61" s="14">
        <f>Ladies!G61</f>
        <v>0</v>
      </c>
      <c r="V61" s="14">
        <f>Ladies!H61</f>
        <v>0</v>
      </c>
      <c r="W61" s="13">
        <f>Ladies!I61</f>
        <v>0</v>
      </c>
      <c r="Z61" s="79">
        <f>-R61</f>
        <v>-117.58</v>
      </c>
      <c r="AG61" s="11" t="str">
        <f>Mens!A61</f>
        <v>Officers allowances</v>
      </c>
      <c r="AH61" s="11">
        <f>Mens!B61</f>
        <v>0</v>
      </c>
      <c r="AI61" s="11">
        <f>Mens!C61</f>
        <v>0</v>
      </c>
      <c r="AJ61" s="11">
        <f>Mens!D61</f>
        <v>0</v>
      </c>
      <c r="AK61" s="11">
        <f>Mens!E61</f>
        <v>2450</v>
      </c>
      <c r="AL61" s="11">
        <f>Mens!F61</f>
        <v>0</v>
      </c>
      <c r="AM61" s="11">
        <f>Mens!G61</f>
        <v>0</v>
      </c>
      <c r="AN61" s="11">
        <f>Mens!H61</f>
        <v>0</v>
      </c>
      <c r="AO61" s="11">
        <f>Mens!I61</f>
        <v>3150</v>
      </c>
      <c r="AP61" s="11">
        <f>Mens!J61</f>
        <v>0</v>
      </c>
    </row>
    <row r="62" spans="1:42" s="11" customFormat="1" ht="12">
      <c r="A62" s="25"/>
      <c r="B62" s="25"/>
      <c r="C62" s="25"/>
      <c r="D62" s="26"/>
      <c r="E62" s="27"/>
      <c r="F62" s="57"/>
      <c r="G62" s="59"/>
      <c r="H62" s="57"/>
      <c r="I62" s="79"/>
      <c r="J62" s="66"/>
      <c r="K62" s="79"/>
      <c r="O62" s="14">
        <f>Ladies!A62</f>
        <v>0</v>
      </c>
      <c r="P62" s="14">
        <f>Ladies!B62</f>
        <v>0</v>
      </c>
      <c r="Q62" s="14">
        <f>Ladies!C62</f>
        <v>0</v>
      </c>
      <c r="R62" s="14">
        <f>Ladies!D62</f>
        <v>0</v>
      </c>
      <c r="S62" s="14">
        <f>Ladies!E62</f>
        <v>0</v>
      </c>
      <c r="T62" s="13">
        <f>Ladies!F62</f>
        <v>0</v>
      </c>
      <c r="U62" s="14">
        <f>Ladies!G62</f>
        <v>0</v>
      </c>
      <c r="V62" s="14">
        <f>Ladies!H62</f>
        <v>0</v>
      </c>
      <c r="W62" s="13">
        <f>Ladies!I62</f>
        <v>0</v>
      </c>
      <c r="AG62" s="11" t="str">
        <f>Mens!A62</f>
        <v>Web Site</v>
      </c>
      <c r="AH62" s="11">
        <f>Mens!B62</f>
        <v>0</v>
      </c>
      <c r="AI62" s="11">
        <f>Mens!C62</f>
        <v>0</v>
      </c>
      <c r="AJ62" s="11">
        <f>Mens!D62</f>
        <v>0</v>
      </c>
      <c r="AK62" s="11">
        <f>Mens!E62</f>
        <v>266.28</v>
      </c>
      <c r="AL62" s="11">
        <f>Mens!F62</f>
        <v>0</v>
      </c>
      <c r="AM62" s="11">
        <f>Mens!G62</f>
        <v>0</v>
      </c>
      <c r="AN62" s="11">
        <f>Mens!H62</f>
        <v>0</v>
      </c>
      <c r="AO62" s="11">
        <f>Mens!I62</f>
        <v>174.1</v>
      </c>
      <c r="AP62" s="11">
        <f>Mens!J62</f>
        <v>0</v>
      </c>
    </row>
    <row r="63" spans="1:42" s="11" customFormat="1" ht="12">
      <c r="A63" s="9"/>
      <c r="D63" s="30"/>
      <c r="E63" s="14"/>
      <c r="F63" s="92"/>
      <c r="G63" s="79"/>
      <c r="H63" s="79"/>
      <c r="I63" s="79"/>
      <c r="J63" s="66"/>
      <c r="K63" s="79"/>
      <c r="O63" s="14">
        <f>Ladies!A63</f>
        <v>0</v>
      </c>
      <c r="P63" s="14">
        <f>Ladies!B63</f>
        <v>0</v>
      </c>
      <c r="Q63" s="14">
        <f>Ladies!C63</f>
        <v>0</v>
      </c>
      <c r="R63" s="14">
        <f>Ladies!D63</f>
        <v>0</v>
      </c>
      <c r="S63" s="14">
        <f>Ladies!E63</f>
        <v>0</v>
      </c>
      <c r="T63" s="13">
        <f>Ladies!F63</f>
        <v>0</v>
      </c>
      <c r="U63" s="14">
        <f>Ladies!G63</f>
        <v>0</v>
      </c>
      <c r="V63" s="14">
        <f>Ladies!H63</f>
        <v>0</v>
      </c>
      <c r="W63" s="13">
        <f>Ladies!I63</f>
        <v>0</v>
      </c>
      <c r="AG63" s="11" t="str">
        <f>Mens!A63</f>
        <v>Depreciation of new laptop for Secretary</v>
      </c>
      <c r="AH63" s="11">
        <f>Mens!B63</f>
        <v>0</v>
      </c>
      <c r="AI63" s="11">
        <f>Mens!C63</f>
        <v>0</v>
      </c>
      <c r="AJ63" s="11">
        <f>Mens!D63</f>
        <v>0</v>
      </c>
      <c r="AK63" s="11">
        <f>Mens!E63</f>
        <v>0</v>
      </c>
      <c r="AL63" s="11">
        <f>Mens!F63</f>
        <v>0</v>
      </c>
      <c r="AM63" s="11">
        <f>Mens!G63</f>
        <v>0</v>
      </c>
      <c r="AN63" s="11">
        <f>Mens!H63</f>
        <v>0</v>
      </c>
      <c r="AO63" s="11">
        <f>Mens!I63</f>
        <v>0</v>
      </c>
      <c r="AP63" s="11">
        <f>Mens!J63</f>
        <v>0</v>
      </c>
    </row>
    <row r="64" spans="1:48" s="11" customFormat="1" ht="12">
      <c r="A64" s="9"/>
      <c r="D64" s="30"/>
      <c r="F64" s="66"/>
      <c r="G64" s="79"/>
      <c r="H64" s="79"/>
      <c r="I64" s="79"/>
      <c r="J64" s="79"/>
      <c r="K64" s="79"/>
      <c r="O64" s="14">
        <f>Ladies!A64</f>
        <v>0</v>
      </c>
      <c r="P64" s="14">
        <f>Ladies!B64</f>
        <v>0</v>
      </c>
      <c r="Q64" s="14">
        <f>Ladies!C64</f>
        <v>0</v>
      </c>
      <c r="R64" s="14">
        <f>Ladies!D64</f>
        <v>0</v>
      </c>
      <c r="S64" s="14">
        <f>Ladies!E64</f>
        <v>0</v>
      </c>
      <c r="T64" s="13">
        <f>Ladies!F64</f>
        <v>0</v>
      </c>
      <c r="U64" s="14">
        <f>Ladies!G64</f>
        <v>0</v>
      </c>
      <c r="V64" s="14">
        <f>Ladies!H64</f>
        <v>0</v>
      </c>
      <c r="W64" s="13">
        <f>Ladies!I64</f>
        <v>0</v>
      </c>
      <c r="AG64" s="11" t="str">
        <f>Mens!A64</f>
        <v>Sundry expenses</v>
      </c>
      <c r="AH64" s="11">
        <f>Mens!B64</f>
        <v>0</v>
      </c>
      <c r="AI64" s="11">
        <f>Mens!C64</f>
        <v>0</v>
      </c>
      <c r="AJ64" s="11">
        <f>Mens!D64</f>
        <v>0</v>
      </c>
      <c r="AK64" s="11">
        <f>Mens!E64</f>
        <v>0</v>
      </c>
      <c r="AL64" s="11">
        <f>Mens!F64</f>
        <v>0</v>
      </c>
      <c r="AM64" s="11">
        <f>Mens!G64</f>
        <v>0</v>
      </c>
      <c r="AN64" s="11">
        <f>Mens!H64</f>
        <v>0</v>
      </c>
      <c r="AO64" s="11">
        <f>Mens!I64</f>
        <v>0</v>
      </c>
      <c r="AP64" s="11">
        <f>Mens!J64</f>
        <v>0</v>
      </c>
      <c r="AU64" s="11">
        <f>+AK64</f>
        <v>0</v>
      </c>
      <c r="AV64" s="11" t="s">
        <v>238</v>
      </c>
    </row>
    <row r="65" spans="1:48" s="11" customFormat="1" ht="12.75">
      <c r="A65" s="14"/>
      <c r="B65" s="14"/>
      <c r="C65" s="14"/>
      <c r="D65" s="13"/>
      <c r="E65" s="14"/>
      <c r="F65" s="48"/>
      <c r="G65" s="66"/>
      <c r="H65" s="66"/>
      <c r="I65" s="48"/>
      <c r="J65" s="48"/>
      <c r="K65" s="48"/>
      <c r="L65" s="225"/>
      <c r="O65" s="14">
        <f>Ladies!A65</f>
        <v>0</v>
      </c>
      <c r="P65" s="14">
        <f>Ladies!B65</f>
        <v>0</v>
      </c>
      <c r="Q65" s="14">
        <f>Ladies!C65</f>
        <v>0</v>
      </c>
      <c r="R65" s="14">
        <f>Ladies!D65</f>
        <v>0</v>
      </c>
      <c r="S65" s="31">
        <f>Ladies!E65</f>
        <v>0</v>
      </c>
      <c r="T65" s="13">
        <f>Ladies!F65</f>
        <v>0</v>
      </c>
      <c r="U65" s="14">
        <f>Ladies!G65</f>
        <v>0</v>
      </c>
      <c r="V65" s="14">
        <f>Ladies!H65</f>
        <v>0</v>
      </c>
      <c r="W65" s="13">
        <f>Ladies!I65</f>
        <v>0</v>
      </c>
      <c r="AG65" s="11" t="str">
        <f>Mens!A65</f>
        <v>Insurance of Cups and Trophies</v>
      </c>
      <c r="AH65" s="11">
        <f>Mens!B65</f>
        <v>0</v>
      </c>
      <c r="AI65" s="11">
        <f>Mens!C65</f>
        <v>0</v>
      </c>
      <c r="AJ65" s="11">
        <f>Mens!D65</f>
        <v>0</v>
      </c>
      <c r="AK65" s="11">
        <f>Mens!E65</f>
        <v>0</v>
      </c>
      <c r="AL65" s="11">
        <f>Mens!F65</f>
        <v>0</v>
      </c>
      <c r="AM65" s="11">
        <f>Mens!G65</f>
        <v>0</v>
      </c>
      <c r="AN65" s="11">
        <f>Mens!H65</f>
        <v>0</v>
      </c>
      <c r="AO65" s="11">
        <f>Mens!I65</f>
        <v>0</v>
      </c>
      <c r="AP65" s="11">
        <f>Mens!J65</f>
        <v>0</v>
      </c>
      <c r="AV65" s="11" t="s">
        <v>238</v>
      </c>
    </row>
    <row r="66" spans="1:48" s="11" customFormat="1" ht="12.75">
      <c r="A66" s="14"/>
      <c r="B66" s="14"/>
      <c r="C66" s="14"/>
      <c r="D66" s="13"/>
      <c r="E66" s="14"/>
      <c r="F66" s="48"/>
      <c r="G66" s="66"/>
      <c r="H66" s="66"/>
      <c r="I66" s="10"/>
      <c r="J66" s="10"/>
      <c r="K66" s="48"/>
      <c r="L66" s="225"/>
      <c r="O66" s="14">
        <f>Ladies!A66</f>
        <v>0</v>
      </c>
      <c r="P66" s="14">
        <f>Ladies!B66</f>
        <v>0</v>
      </c>
      <c r="Q66" s="14">
        <f>Ladies!C66</f>
        <v>0</v>
      </c>
      <c r="R66" s="13">
        <f>Ladies!D66</f>
        <v>0</v>
      </c>
      <c r="S66" s="31">
        <f>Ladies!E66</f>
        <v>0</v>
      </c>
      <c r="T66" s="86">
        <f>Ladies!F66</f>
        <v>0</v>
      </c>
      <c r="U66" s="14">
        <f>Ladies!G66</f>
        <v>0</v>
      </c>
      <c r="V66" s="14">
        <f>Ladies!H66</f>
        <v>0</v>
      </c>
      <c r="W66" s="86">
        <f>Ladies!I66</f>
        <v>0</v>
      </c>
      <c r="AG66" s="11" t="str">
        <f>Mens!A66</f>
        <v>Dinner/luncheon tickets</v>
      </c>
      <c r="AH66" s="11">
        <f>Mens!B66</f>
        <v>0</v>
      </c>
      <c r="AI66" s="11">
        <f>Mens!C66</f>
        <v>0</v>
      </c>
      <c r="AJ66" s="11">
        <f>Mens!D66</f>
        <v>0</v>
      </c>
      <c r="AK66" s="11">
        <f>Mens!E66</f>
        <v>0</v>
      </c>
      <c r="AL66" s="11">
        <f>Mens!F66</f>
        <v>0</v>
      </c>
      <c r="AM66" s="11">
        <f>Mens!G66</f>
        <v>0</v>
      </c>
      <c r="AN66" s="11">
        <f>Mens!H66</f>
        <v>0</v>
      </c>
      <c r="AO66" s="11">
        <f>Mens!I66</f>
        <v>0</v>
      </c>
      <c r="AP66" s="11">
        <f>Mens!J66</f>
        <v>0</v>
      </c>
      <c r="AU66" s="11">
        <f>+AK66</f>
        <v>0</v>
      </c>
      <c r="AV66" s="11" t="s">
        <v>238</v>
      </c>
    </row>
    <row r="67" spans="1:48" s="11" customFormat="1" ht="12.75">
      <c r="A67" s="23"/>
      <c r="B67" s="14"/>
      <c r="C67" s="14"/>
      <c r="D67" s="17"/>
      <c r="E67" s="15"/>
      <c r="F67" s="32"/>
      <c r="G67" s="57"/>
      <c r="H67" s="57"/>
      <c r="I67" s="32"/>
      <c r="J67" s="32"/>
      <c r="K67" s="32"/>
      <c r="L67" s="225"/>
      <c r="O67" s="14">
        <f>Ladies!A67</f>
        <v>0</v>
      </c>
      <c r="P67" s="14">
        <f>Ladies!B67</f>
        <v>0</v>
      </c>
      <c r="Q67" s="14">
        <f>Ladies!C67</f>
        <v>0</v>
      </c>
      <c r="R67" s="13">
        <f>Ladies!D67</f>
        <v>0</v>
      </c>
      <c r="S67" s="31">
        <f>Ladies!E67</f>
        <v>0</v>
      </c>
      <c r="T67" s="86">
        <f>Ladies!F67</f>
        <v>0</v>
      </c>
      <c r="U67" s="14">
        <f>Ladies!G67</f>
        <v>0</v>
      </c>
      <c r="V67" s="14">
        <f>Ladies!H67</f>
        <v>0</v>
      </c>
      <c r="W67" s="86">
        <f>Ladies!I67</f>
        <v>0</v>
      </c>
      <c r="AG67" s="11" t="str">
        <f>Mens!A67</f>
        <v>Donation to markers course</v>
      </c>
      <c r="AH67" s="11">
        <f>Mens!B67</f>
        <v>0</v>
      </c>
      <c r="AI67" s="11">
        <f>Mens!C67</f>
        <v>0</v>
      </c>
      <c r="AJ67" s="11">
        <f>Mens!D67</f>
        <v>0</v>
      </c>
      <c r="AK67" s="11">
        <f>Mens!E67</f>
        <v>50</v>
      </c>
      <c r="AL67" s="11">
        <f>Mens!F67</f>
        <v>0</v>
      </c>
      <c r="AM67" s="11">
        <f>Mens!G67</f>
        <v>0</v>
      </c>
      <c r="AN67" s="11">
        <f>Mens!H67</f>
        <v>0</v>
      </c>
      <c r="AO67" s="11">
        <f>Mens!I67</f>
        <v>50</v>
      </c>
      <c r="AP67" s="11">
        <f>Mens!J67</f>
        <v>0</v>
      </c>
      <c r="AU67" s="11">
        <f>+AK67</f>
        <v>50</v>
      </c>
      <c r="AV67" s="11" t="s">
        <v>238</v>
      </c>
    </row>
    <row r="68" spans="1:48" s="11" customFormat="1" ht="12.75">
      <c r="A68" s="23"/>
      <c r="B68" s="14"/>
      <c r="C68" s="14"/>
      <c r="D68" s="17"/>
      <c r="E68" s="15"/>
      <c r="F68" s="18"/>
      <c r="G68" s="57"/>
      <c r="H68" s="57"/>
      <c r="I68" s="48"/>
      <c r="J68" s="48"/>
      <c r="K68" s="32"/>
      <c r="L68" s="225"/>
      <c r="O68" s="14">
        <f>Ladies!A68</f>
        <v>0</v>
      </c>
      <c r="P68" s="14">
        <f>Ladies!B68</f>
        <v>0</v>
      </c>
      <c r="Q68" s="14">
        <f>Ladies!C68</f>
        <v>0</v>
      </c>
      <c r="R68" s="13">
        <f>Ladies!D68</f>
        <v>0</v>
      </c>
      <c r="S68" s="31">
        <f>Ladies!E68</f>
        <v>0</v>
      </c>
      <c r="T68" s="86">
        <f>Ladies!F68</f>
        <v>0</v>
      </c>
      <c r="U68" s="14">
        <f>Ladies!G68</f>
        <v>0</v>
      </c>
      <c r="V68" s="14">
        <f>Ladies!H68</f>
        <v>0</v>
      </c>
      <c r="W68" s="226">
        <f>Ladies!I68</f>
        <v>0</v>
      </c>
      <c r="AG68" s="11" t="str">
        <f>Mens!A68</f>
        <v>Scorecards</v>
      </c>
      <c r="AH68" s="11">
        <f>Mens!B68</f>
        <v>0</v>
      </c>
      <c r="AI68" s="11">
        <f>Mens!C68</f>
        <v>0</v>
      </c>
      <c r="AJ68" s="11">
        <f>Mens!D68</f>
        <v>0</v>
      </c>
      <c r="AK68" s="11">
        <f>Mens!E68</f>
        <v>0</v>
      </c>
      <c r="AL68" s="11">
        <f>Mens!F68</f>
        <v>0</v>
      </c>
      <c r="AM68" s="11">
        <f>Mens!G68</f>
        <v>0</v>
      </c>
      <c r="AN68" s="11">
        <f>Mens!H68</f>
        <v>0</v>
      </c>
      <c r="AO68" s="11">
        <f>Mens!I68</f>
        <v>102.5</v>
      </c>
      <c r="AP68" s="11">
        <f>Mens!J68</f>
        <v>0</v>
      </c>
      <c r="AU68" s="11">
        <f>+AK68</f>
        <v>0</v>
      </c>
      <c r="AV68" s="11" t="s">
        <v>238</v>
      </c>
    </row>
    <row r="69" spans="1:47" ht="12.75">
      <c r="A69" s="23"/>
      <c r="B69" s="14"/>
      <c r="C69" s="14"/>
      <c r="D69" s="17"/>
      <c r="E69" s="15"/>
      <c r="F69" s="32"/>
      <c r="G69" s="57"/>
      <c r="H69" s="57"/>
      <c r="I69" s="32"/>
      <c r="J69" s="32"/>
      <c r="K69" s="32"/>
      <c r="L69" s="225"/>
      <c r="O69" s="14">
        <f>Ladies!A69</f>
        <v>0</v>
      </c>
      <c r="P69" s="14">
        <f>Ladies!B69</f>
        <v>0</v>
      </c>
      <c r="Q69" s="14">
        <f>Ladies!C69</f>
        <v>0</v>
      </c>
      <c r="R69" s="13">
        <f>Ladies!D69</f>
        <v>0</v>
      </c>
      <c r="S69" s="31">
        <f>Ladies!E69</f>
        <v>0</v>
      </c>
      <c r="T69" s="86">
        <f>Ladies!F69</f>
        <v>0</v>
      </c>
      <c r="U69" s="14">
        <f>Ladies!G69</f>
        <v>0</v>
      </c>
      <c r="V69" s="14">
        <f>Ladies!H69</f>
        <v>0</v>
      </c>
      <c r="W69" s="86">
        <f>Ladies!I69</f>
        <v>0</v>
      </c>
      <c r="AG69" s="38" t="str">
        <f>Mens!A69</f>
        <v>Bowls Stickers</v>
      </c>
      <c r="AH69" s="38">
        <f>Mens!B69</f>
        <v>0</v>
      </c>
      <c r="AI69" s="38">
        <f>Mens!C69</f>
        <v>0</v>
      </c>
      <c r="AJ69" s="38" t="str">
        <f>Mens!D69</f>
        <v> </v>
      </c>
      <c r="AK69" s="38">
        <f>Mens!E69</f>
        <v>0</v>
      </c>
      <c r="AL69" s="38">
        <f>Mens!F69</f>
        <v>0</v>
      </c>
      <c r="AM69" s="38">
        <f>Mens!G69</f>
        <v>0</v>
      </c>
      <c r="AN69" s="38" t="str">
        <f>Mens!H69</f>
        <v> </v>
      </c>
      <c r="AO69" s="38">
        <f>Mens!I69</f>
        <v>220.56</v>
      </c>
      <c r="AP69" s="38">
        <f>Mens!J69</f>
        <v>0</v>
      </c>
      <c r="AU69" s="11">
        <f>+AK69</f>
        <v>0</v>
      </c>
    </row>
    <row r="70" spans="1:54" ht="12.75">
      <c r="A70" s="81"/>
      <c r="B70" s="81"/>
      <c r="C70" s="81"/>
      <c r="D70" s="223"/>
      <c r="E70" s="221"/>
      <c r="F70" s="49"/>
      <c r="G70" s="57"/>
      <c r="H70" s="57"/>
      <c r="I70" s="48"/>
      <c r="J70" s="48"/>
      <c r="K70" s="48"/>
      <c r="L70" s="225"/>
      <c r="O70" s="14">
        <f>Ladies!A70</f>
        <v>0</v>
      </c>
      <c r="P70" s="14">
        <f>Ladies!B70</f>
        <v>0</v>
      </c>
      <c r="Q70" s="14">
        <f>Ladies!C70</f>
        <v>0</v>
      </c>
      <c r="R70" s="14">
        <f>Ladies!D70</f>
        <v>0</v>
      </c>
      <c r="S70" s="14">
        <f>Ladies!E70</f>
        <v>0</v>
      </c>
      <c r="T70" s="13">
        <f>Ladies!F70</f>
        <v>0</v>
      </c>
      <c r="U70" s="14">
        <f>Ladies!G70</f>
        <v>0</v>
      </c>
      <c r="V70" s="14">
        <f>Ladies!H70</f>
        <v>0</v>
      </c>
      <c r="W70" s="66">
        <f>Ladies!I70</f>
        <v>0</v>
      </c>
      <c r="AG70" s="11">
        <f>Mens!A70</f>
        <v>0</v>
      </c>
      <c r="AH70" s="11">
        <f>Mens!B70</f>
        <v>0</v>
      </c>
      <c r="AI70" s="11">
        <f>Mens!C70</f>
        <v>0</v>
      </c>
      <c r="AJ70" s="11">
        <f>Mens!D70</f>
        <v>0</v>
      </c>
      <c r="AK70" s="11">
        <f>SUM(AK38:AK69)</f>
        <v>12977.060000000001</v>
      </c>
      <c r="AL70" s="11">
        <f>Mens!F70</f>
        <v>0</v>
      </c>
      <c r="AM70" s="11">
        <f>Mens!G70</f>
        <v>0</v>
      </c>
      <c r="AN70" s="11">
        <f>Mens!H70</f>
        <v>0</v>
      </c>
      <c r="AO70" s="11">
        <f>Mens!I70</f>
        <v>0</v>
      </c>
      <c r="AP70" s="11">
        <f>Mens!J70</f>
        <v>0</v>
      </c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1:54" ht="15.75">
      <c r="A71" s="228"/>
      <c r="B71" s="224"/>
      <c r="C71" s="45"/>
      <c r="D71" s="44"/>
      <c r="E71" s="45"/>
      <c r="F71" s="10"/>
      <c r="G71" s="48"/>
      <c r="H71" s="48"/>
      <c r="I71" s="48"/>
      <c r="J71" s="48"/>
      <c r="K71" s="48"/>
      <c r="L71" s="225"/>
      <c r="O71" s="14">
        <f>Ladies!A71</f>
        <v>0</v>
      </c>
      <c r="P71" s="14">
        <f>Ladies!B71</f>
        <v>0</v>
      </c>
      <c r="Q71" s="14">
        <f>Ladies!C71</f>
        <v>0</v>
      </c>
      <c r="R71" s="14">
        <f>Ladies!D71</f>
        <v>0</v>
      </c>
      <c r="S71" s="14">
        <f>Ladies!E71</f>
        <v>0</v>
      </c>
      <c r="T71" s="13">
        <f>Ladies!F71</f>
        <v>0</v>
      </c>
      <c r="U71" s="14">
        <f>Ladies!G71</f>
        <v>0</v>
      </c>
      <c r="V71" s="14">
        <f>Ladies!H71</f>
        <v>0</v>
      </c>
      <c r="W71" s="66">
        <f>Ladies!I71</f>
        <v>0</v>
      </c>
      <c r="AG71" s="11">
        <f>Mens!A71</f>
        <v>0</v>
      </c>
      <c r="AH71" s="11">
        <f>Mens!B71</f>
        <v>0</v>
      </c>
      <c r="AI71" s="11">
        <f>Mens!C71</f>
        <v>0</v>
      </c>
      <c r="AJ71" s="11">
        <f>Mens!D71</f>
        <v>0</v>
      </c>
      <c r="AK71" s="11">
        <f>Mens!E71</f>
        <v>0</v>
      </c>
      <c r="AL71" s="11">
        <f>Mens!F71</f>
        <v>0</v>
      </c>
      <c r="AM71" s="11">
        <f>Mens!G71</f>
        <v>0</v>
      </c>
      <c r="AN71" s="11">
        <f>Mens!H71</f>
        <v>0</v>
      </c>
      <c r="AO71" s="11">
        <f>Mens!I71</f>
        <v>0</v>
      </c>
      <c r="AP71" s="11">
        <f>Mens!J71</f>
        <v>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1:54" ht="12.75">
      <c r="A72" s="9"/>
      <c r="B72" s="11"/>
      <c r="C72" s="11"/>
      <c r="D72" s="30"/>
      <c r="E72" s="11"/>
      <c r="F72" s="48"/>
      <c r="G72" s="79"/>
      <c r="H72" s="79"/>
      <c r="O72" s="14">
        <f>Ladies!A72</f>
        <v>0</v>
      </c>
      <c r="P72" s="14">
        <f>Ladies!B72</f>
        <v>0</v>
      </c>
      <c r="Q72" s="14">
        <f>Ladies!C72</f>
        <v>0</v>
      </c>
      <c r="R72" s="14">
        <f>Ladies!D72</f>
        <v>0</v>
      </c>
      <c r="S72" s="14">
        <f>Ladies!E72</f>
        <v>0</v>
      </c>
      <c r="T72" s="13">
        <f>Ladies!F72</f>
        <v>0</v>
      </c>
      <c r="U72" s="14">
        <f>Ladies!G72</f>
        <v>0</v>
      </c>
      <c r="V72" s="14">
        <f>Ladies!H72</f>
        <v>0</v>
      </c>
      <c r="W72" s="66">
        <f>Ladies!I72</f>
        <v>0</v>
      </c>
      <c r="AG72" s="11">
        <f>Mens!A72</f>
        <v>0</v>
      </c>
      <c r="AH72" s="11">
        <f>Mens!B72</f>
        <v>0</v>
      </c>
      <c r="AI72" s="11">
        <f>Mens!C72</f>
        <v>0</v>
      </c>
      <c r="AJ72" s="11">
        <f>Mens!D72</f>
        <v>0</v>
      </c>
      <c r="AK72" s="11">
        <f>Mens!E72</f>
        <v>0</v>
      </c>
      <c r="AL72" s="11">
        <f>Mens!F72</f>
        <v>0</v>
      </c>
      <c r="AM72" s="11">
        <f>Mens!G72</f>
        <v>0</v>
      </c>
      <c r="AN72" s="11">
        <f>Mens!H72</f>
        <v>0</v>
      </c>
      <c r="AO72" s="11">
        <f>Mens!I72</f>
        <v>0</v>
      </c>
      <c r="AP72" s="11">
        <f>Mens!J72</f>
        <v>0</v>
      </c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1:54" ht="12.75">
      <c r="A73" s="11"/>
      <c r="B73" s="11"/>
      <c r="C73" s="11"/>
      <c r="D73" s="30"/>
      <c r="E73" s="11"/>
      <c r="F73" s="48"/>
      <c r="G73" s="79"/>
      <c r="H73" s="79"/>
      <c r="O73" s="14">
        <f>Ladies!A73</f>
        <v>0</v>
      </c>
      <c r="P73" s="14">
        <f>Ladies!B73</f>
        <v>0</v>
      </c>
      <c r="Q73" s="14">
        <f>Ladies!C73</f>
        <v>0</v>
      </c>
      <c r="R73" s="14">
        <f>Ladies!D73</f>
        <v>0</v>
      </c>
      <c r="S73" s="14">
        <f>Ladies!E73</f>
        <v>0</v>
      </c>
      <c r="T73" s="13">
        <f>Ladies!F73</f>
        <v>0</v>
      </c>
      <c r="U73" s="14">
        <f>Ladies!G73</f>
        <v>0</v>
      </c>
      <c r="V73" s="14">
        <f>Ladies!H73</f>
        <v>0</v>
      </c>
      <c r="W73" s="66">
        <f>Ladies!I73</f>
        <v>0</v>
      </c>
      <c r="AG73" s="11">
        <f>Mens!A73</f>
        <v>0</v>
      </c>
      <c r="AH73" s="11">
        <f>Mens!B73</f>
        <v>0</v>
      </c>
      <c r="AI73" s="11">
        <f>Mens!C73</f>
        <v>0</v>
      </c>
      <c r="AJ73" s="11">
        <f>Mens!D73</f>
        <v>0</v>
      </c>
      <c r="AK73" s="11">
        <f>Mens!E73</f>
        <v>0</v>
      </c>
      <c r="AL73" s="11">
        <f>Mens!F73</f>
        <v>0</v>
      </c>
      <c r="AM73" s="11">
        <f>Mens!G73</f>
        <v>0</v>
      </c>
      <c r="AN73" s="11">
        <f>Mens!H73</f>
        <v>0</v>
      </c>
      <c r="AO73" s="11">
        <f>Mens!I73</f>
        <v>0</v>
      </c>
      <c r="AP73" s="11">
        <f>Mens!J73</f>
        <v>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1:54" ht="12.75">
      <c r="A74" s="11"/>
      <c r="B74" s="11"/>
      <c r="C74" s="11"/>
      <c r="D74" s="30"/>
      <c r="E74" s="11"/>
      <c r="F74" s="48"/>
      <c r="G74" s="79"/>
      <c r="H74" s="79"/>
      <c r="I74" s="3"/>
      <c r="J74" s="3"/>
      <c r="O74" s="14">
        <f>Ladies!A74</f>
        <v>0</v>
      </c>
      <c r="P74" s="14">
        <f>Ladies!B74</f>
        <v>0</v>
      </c>
      <c r="Q74" s="14">
        <f>Ladies!C74</f>
        <v>0</v>
      </c>
      <c r="R74" s="14">
        <f>Ladies!D74</f>
        <v>0</v>
      </c>
      <c r="S74" s="14">
        <f>Ladies!E74</f>
        <v>0</v>
      </c>
      <c r="T74" s="13">
        <f>Ladies!F74</f>
        <v>0</v>
      </c>
      <c r="U74" s="14">
        <f>Ladies!G74</f>
        <v>0</v>
      </c>
      <c r="V74" s="14">
        <f>Ladies!H74</f>
        <v>0</v>
      </c>
      <c r="W74" s="66">
        <f>Ladies!I74</f>
        <v>0</v>
      </c>
      <c r="AG74" s="11">
        <f>Mens!A74</f>
        <v>0</v>
      </c>
      <c r="AH74" s="11">
        <f>Mens!B74</f>
        <v>0</v>
      </c>
      <c r="AI74" s="11">
        <f>Mens!C74</f>
        <v>0</v>
      </c>
      <c r="AJ74" s="11">
        <f>Mens!D74</f>
        <v>0</v>
      </c>
      <c r="AK74" s="11">
        <f>Mens!E74</f>
        <v>0</v>
      </c>
      <c r="AL74" s="11">
        <f>Mens!F74</f>
        <v>0</v>
      </c>
      <c r="AM74" s="11">
        <f>Mens!G74</f>
        <v>0</v>
      </c>
      <c r="AN74" s="11">
        <f>Mens!H74</f>
        <v>0</v>
      </c>
      <c r="AO74" s="11">
        <f>Mens!I74</f>
        <v>0</v>
      </c>
      <c r="AP74" s="11">
        <f>Mens!J74</f>
        <v>0</v>
      </c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1:54" ht="12.75">
      <c r="A75" s="11"/>
      <c r="B75" s="11"/>
      <c r="C75" s="11"/>
      <c r="D75" s="30"/>
      <c r="E75" s="11"/>
      <c r="F75" s="48"/>
      <c r="G75" s="79"/>
      <c r="H75" s="79"/>
      <c r="I75" s="3"/>
      <c r="J75" s="3"/>
      <c r="K75" s="19"/>
      <c r="O75" s="14">
        <f>Ladies!A75</f>
        <v>0</v>
      </c>
      <c r="P75" s="14">
        <f>Ladies!B75</f>
        <v>0</v>
      </c>
      <c r="Q75" s="14">
        <f>Ladies!C75</f>
        <v>0</v>
      </c>
      <c r="R75" s="14">
        <f>Ladies!D75</f>
        <v>0</v>
      </c>
      <c r="S75" s="14">
        <f>Ladies!E75</f>
        <v>0</v>
      </c>
      <c r="T75" s="13">
        <f>Ladies!F75</f>
        <v>0</v>
      </c>
      <c r="U75" s="14">
        <f>Ladies!G75</f>
        <v>0</v>
      </c>
      <c r="V75" s="14">
        <f>Ladies!H75</f>
        <v>0</v>
      </c>
      <c r="W75" s="66">
        <f>Ladies!I75</f>
        <v>0</v>
      </c>
      <c r="AG75" s="11">
        <f>Mens!A75</f>
        <v>0</v>
      </c>
      <c r="AH75" s="11">
        <f>Mens!B75</f>
        <v>0</v>
      </c>
      <c r="AI75" s="11">
        <f>Mens!C75</f>
        <v>0</v>
      </c>
      <c r="AJ75" s="11">
        <f>Mens!D75</f>
        <v>0</v>
      </c>
      <c r="AK75" s="11">
        <f>Mens!E75</f>
        <v>0</v>
      </c>
      <c r="AL75" s="11">
        <f>Mens!F75</f>
        <v>0</v>
      </c>
      <c r="AM75" s="11">
        <f>Mens!G75</f>
        <v>0</v>
      </c>
      <c r="AN75" s="11">
        <f>Mens!H75</f>
        <v>0</v>
      </c>
      <c r="AO75" s="11">
        <f>Mens!I75</f>
        <v>0</v>
      </c>
      <c r="AP75" s="11">
        <f>Mens!J75</f>
        <v>0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1:54" ht="12.75">
      <c r="A76" s="11"/>
      <c r="B76" s="11"/>
      <c r="C76" s="11"/>
      <c r="D76" s="30"/>
      <c r="E76" s="11"/>
      <c r="F76" s="10"/>
      <c r="G76" s="79"/>
      <c r="H76" s="79"/>
      <c r="O76" s="14">
        <f>Ladies!A76</f>
        <v>0</v>
      </c>
      <c r="P76" s="14">
        <f>Ladies!B76</f>
        <v>0</v>
      </c>
      <c r="Q76" s="14">
        <f>Ladies!C76</f>
        <v>0</v>
      </c>
      <c r="R76" s="14">
        <f>Ladies!D76</f>
        <v>0</v>
      </c>
      <c r="S76" s="14">
        <f>Ladies!E76</f>
        <v>0</v>
      </c>
      <c r="T76" s="13">
        <f>Ladies!F76</f>
        <v>0</v>
      </c>
      <c r="U76" s="14">
        <f>Ladies!G76</f>
        <v>0</v>
      </c>
      <c r="V76" s="14">
        <f>Ladies!H76</f>
        <v>0</v>
      </c>
      <c r="W76" s="66">
        <f>Ladies!I76</f>
        <v>0</v>
      </c>
      <c r="AG76" s="11">
        <f>Mens!A76</f>
        <v>0</v>
      </c>
      <c r="AH76" s="11">
        <f>Mens!B76</f>
        <v>0</v>
      </c>
      <c r="AI76" s="11">
        <f>Mens!C76</f>
        <v>0</v>
      </c>
      <c r="AJ76" s="11">
        <f>Mens!D76</f>
        <v>0</v>
      </c>
      <c r="AK76" s="11">
        <f>Mens!E76</f>
        <v>0</v>
      </c>
      <c r="AL76" s="11">
        <f>Mens!F76</f>
        <v>0</v>
      </c>
      <c r="AM76" s="11">
        <f>Mens!G76</f>
        <v>0</v>
      </c>
      <c r="AN76" s="11">
        <f>Mens!H76</f>
        <v>0</v>
      </c>
      <c r="AO76" s="11">
        <f>Mens!I76</f>
        <v>0</v>
      </c>
      <c r="AP76" s="11">
        <f>Mens!J76</f>
        <v>0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</row>
    <row r="77" spans="1:54" ht="12.75">
      <c r="A77" s="11"/>
      <c r="B77" s="11"/>
      <c r="C77" s="11"/>
      <c r="D77" s="30"/>
      <c r="E77" s="11"/>
      <c r="F77" s="48"/>
      <c r="G77" s="79"/>
      <c r="H77" s="79"/>
      <c r="O77" s="14">
        <f>Ladies!A77</f>
        <v>0</v>
      </c>
      <c r="P77" s="14">
        <f>Ladies!B77</f>
        <v>0</v>
      </c>
      <c r="Q77" s="14">
        <f>Ladies!C77</f>
        <v>0</v>
      </c>
      <c r="R77" s="14">
        <f>Ladies!D77</f>
        <v>0</v>
      </c>
      <c r="S77" s="14">
        <f>Ladies!E77</f>
        <v>0</v>
      </c>
      <c r="T77" s="13">
        <f>Ladies!F77</f>
        <v>0</v>
      </c>
      <c r="U77" s="14">
        <f>Ladies!G77</f>
        <v>0</v>
      </c>
      <c r="V77" s="14">
        <f>Ladies!H77</f>
        <v>0</v>
      </c>
      <c r="W77" s="66">
        <f>Ladies!I77</f>
        <v>0</v>
      </c>
      <c r="AG77" s="11">
        <f>Mens!A77</f>
        <v>0</v>
      </c>
      <c r="AH77" s="11">
        <f>Mens!B77</f>
        <v>0</v>
      </c>
      <c r="AI77" s="11">
        <f>Mens!C77</f>
        <v>0</v>
      </c>
      <c r="AJ77" s="11">
        <f>Mens!D77</f>
        <v>0</v>
      </c>
      <c r="AK77" s="11">
        <f>Mens!E77</f>
        <v>0</v>
      </c>
      <c r="AL77" s="11">
        <f>Mens!F77</f>
        <v>0</v>
      </c>
      <c r="AM77" s="11">
        <f>Mens!G77</f>
        <v>0</v>
      </c>
      <c r="AN77" s="11">
        <f>Mens!H77</f>
        <v>0</v>
      </c>
      <c r="AO77" s="11">
        <f>Mens!I77</f>
        <v>0</v>
      </c>
      <c r="AP77" s="11">
        <f>Mens!J77</f>
        <v>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</row>
    <row r="78" spans="1:54" ht="12.75">
      <c r="A78"/>
      <c r="B78"/>
      <c r="C78"/>
      <c r="D78" s="11"/>
      <c r="E78" s="11"/>
      <c r="F78" s="11"/>
      <c r="G78" s="11"/>
      <c r="H78" s="14"/>
      <c r="I78" s="11"/>
      <c r="J78" s="14"/>
      <c r="K78" s="11"/>
      <c r="L78" s="34"/>
      <c r="O78" s="14">
        <f>Ladies!A78</f>
        <v>0</v>
      </c>
      <c r="P78" s="14">
        <f>Ladies!B78</f>
        <v>0</v>
      </c>
      <c r="Q78" s="14">
        <f>Ladies!C78</f>
        <v>0</v>
      </c>
      <c r="R78" s="14">
        <f>Ladies!D78</f>
        <v>0</v>
      </c>
      <c r="S78" s="14">
        <f>Ladies!E78</f>
        <v>0</v>
      </c>
      <c r="T78" s="13">
        <f>Ladies!F78</f>
        <v>0</v>
      </c>
      <c r="U78" s="14">
        <f>Ladies!G78</f>
        <v>0</v>
      </c>
      <c r="V78" s="14">
        <f>Ladies!H78</f>
        <v>0</v>
      </c>
      <c r="W78" s="66">
        <f>Ladies!I78</f>
        <v>0</v>
      </c>
      <c r="AG78" s="11">
        <f>Mens!A78</f>
        <v>0</v>
      </c>
      <c r="AH78" s="11">
        <f>Mens!B78</f>
        <v>0</v>
      </c>
      <c r="AI78" s="11">
        <f>Mens!C78</f>
        <v>0</v>
      </c>
      <c r="AJ78" s="11">
        <f>Mens!D78</f>
        <v>0</v>
      </c>
      <c r="AK78" s="11">
        <f>Mens!E78</f>
        <v>0</v>
      </c>
      <c r="AL78" s="11">
        <f>Mens!F78</f>
        <v>0</v>
      </c>
      <c r="AM78" s="11">
        <f>Mens!G78</f>
        <v>0</v>
      </c>
      <c r="AN78" s="11">
        <f>Mens!H78</f>
        <v>0</v>
      </c>
      <c r="AO78" s="11">
        <f>Mens!I78</f>
        <v>0</v>
      </c>
      <c r="AP78" s="11">
        <f>Mens!J78</f>
        <v>0</v>
      </c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</row>
    <row r="79" spans="1:54" ht="12.75">
      <c r="A79"/>
      <c r="B79"/>
      <c r="C79"/>
      <c r="D79" s="30"/>
      <c r="E79" s="11"/>
      <c r="F79" s="48"/>
      <c r="G79" s="79"/>
      <c r="H79" s="66"/>
      <c r="J79" s="48"/>
      <c r="O79" s="14">
        <f>Ladies!A79</f>
        <v>0</v>
      </c>
      <c r="P79" s="14">
        <f>Ladies!B79</f>
        <v>0</v>
      </c>
      <c r="Q79" s="14">
        <f>Ladies!C79</f>
        <v>0</v>
      </c>
      <c r="R79" s="14">
        <f>Ladies!D79</f>
        <v>0</v>
      </c>
      <c r="S79" s="14">
        <f>Ladies!E79</f>
        <v>0</v>
      </c>
      <c r="T79" s="13">
        <f>Ladies!F79</f>
        <v>0</v>
      </c>
      <c r="U79" s="14">
        <f>Ladies!G79</f>
        <v>0</v>
      </c>
      <c r="V79" s="14">
        <f>Ladies!H79</f>
        <v>0</v>
      </c>
      <c r="W79" s="66">
        <f>Ladies!I79</f>
        <v>0</v>
      </c>
      <c r="AG79" s="11">
        <f>Mens!A79</f>
        <v>0</v>
      </c>
      <c r="AH79" s="11">
        <f>Mens!B79</f>
        <v>0</v>
      </c>
      <c r="AI79" s="11">
        <f>Mens!C79</f>
        <v>0</v>
      </c>
      <c r="AJ79" s="11">
        <f>Mens!D79</f>
        <v>0</v>
      </c>
      <c r="AK79" s="11">
        <f>Mens!E79</f>
        <v>0</v>
      </c>
      <c r="AL79" s="11">
        <f>Mens!F79</f>
        <v>0</v>
      </c>
      <c r="AM79" s="11">
        <f>Mens!G79</f>
        <v>0</v>
      </c>
      <c r="AN79" s="11">
        <f>Mens!H79</f>
        <v>0</v>
      </c>
      <c r="AO79" s="11">
        <f>Mens!I79</f>
        <v>0</v>
      </c>
      <c r="AP79" s="11">
        <f>Mens!J79</f>
        <v>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</row>
    <row r="80" spans="1:54" ht="12.75">
      <c r="A80" s="23" t="s">
        <v>6</v>
      </c>
      <c r="B80" s="14"/>
      <c r="C80" s="14"/>
      <c r="D80" s="17"/>
      <c r="E80" s="15"/>
      <c r="F80" s="20">
        <f>SUM(F37:F79)</f>
        <v>34373.299999999996</v>
      </c>
      <c r="G80" s="201"/>
      <c r="H80" s="57"/>
      <c r="I80" s="20">
        <f>SUM(I37:I79)</f>
        <v>3715.7</v>
      </c>
      <c r="J80" s="32"/>
      <c r="K80" s="20">
        <f>SUM(K37:K79)</f>
        <v>3846.8199999999997</v>
      </c>
      <c r="O80" s="14" t="str">
        <f>Ladies!A80</f>
        <v>TOTAL EXPENDITURE</v>
      </c>
      <c r="P80" s="14">
        <f>Ladies!B80</f>
        <v>0</v>
      </c>
      <c r="Q80" s="14">
        <f>Ladies!C80</f>
        <v>0</v>
      </c>
      <c r="R80" s="66">
        <f>SUM(R37:R80)</f>
        <v>0</v>
      </c>
      <c r="S80" s="14">
        <f>Ladies!E80</f>
        <v>0</v>
      </c>
      <c r="T80" s="13">
        <f>Ladies!F80</f>
        <v>0</v>
      </c>
      <c r="U80" s="14">
        <f>Ladies!G80</f>
        <v>0</v>
      </c>
      <c r="V80" s="14">
        <f>Ladies!H80</f>
        <v>0</v>
      </c>
      <c r="W80" s="66">
        <f>Ladies!I80</f>
        <v>14481.59</v>
      </c>
      <c r="AG80" s="11" t="str">
        <f>Mens!A80</f>
        <v>TOTAL EXPENDITURE</v>
      </c>
      <c r="AH80" s="11">
        <f>Mens!B80</f>
        <v>0</v>
      </c>
      <c r="AI80" s="11">
        <f>Mens!C80</f>
        <v>0</v>
      </c>
      <c r="AJ80" s="11">
        <f>Mens!D80</f>
        <v>0</v>
      </c>
      <c r="AK80" s="11">
        <f>Mens!E80</f>
        <v>0</v>
      </c>
      <c r="AL80" s="11">
        <f>Mens!F80</f>
        <v>12977.060000000001</v>
      </c>
      <c r="AM80" s="11">
        <f>Mens!G80</f>
        <v>0</v>
      </c>
      <c r="AN80" s="11">
        <f>Mens!H80</f>
        <v>0</v>
      </c>
      <c r="AO80" s="11">
        <f>Mens!I80</f>
        <v>17359.59</v>
      </c>
      <c r="AP80" s="11">
        <f>Mens!J80</f>
        <v>17359.59</v>
      </c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</row>
    <row r="81" spans="1:54" ht="12.75">
      <c r="A81" s="23"/>
      <c r="B81" s="14"/>
      <c r="C81" s="14"/>
      <c r="D81" s="17"/>
      <c r="E81" s="15"/>
      <c r="F81" s="18"/>
      <c r="G81" s="57"/>
      <c r="H81" s="57"/>
      <c r="J81" s="48"/>
      <c r="K81" s="19"/>
      <c r="O81" s="14">
        <f>Ladies!A81</f>
        <v>0</v>
      </c>
      <c r="P81" s="14">
        <f>Ladies!B81</f>
        <v>0</v>
      </c>
      <c r="Q81" s="14">
        <f>Ladies!C81</f>
        <v>0</v>
      </c>
      <c r="R81" s="14">
        <f>Ladies!D81</f>
        <v>0</v>
      </c>
      <c r="S81" s="14">
        <f>Ladies!E81</f>
        <v>0</v>
      </c>
      <c r="T81" s="13">
        <f>Ladies!F81</f>
        <v>0</v>
      </c>
      <c r="U81" s="14">
        <f>Ladies!G81</f>
        <v>0</v>
      </c>
      <c r="V81" s="14">
        <f>Ladies!H81</f>
        <v>0</v>
      </c>
      <c r="W81" s="66">
        <f>Ladies!I81</f>
        <v>0</v>
      </c>
      <c r="AG81" s="11">
        <f>Mens!A81</f>
        <v>0</v>
      </c>
      <c r="AH81" s="11">
        <f>Mens!B81</f>
        <v>0</v>
      </c>
      <c r="AI81" s="11">
        <f>Mens!C81</f>
        <v>0</v>
      </c>
      <c r="AJ81" s="11">
        <f>Mens!D81</f>
        <v>0</v>
      </c>
      <c r="AK81" s="11">
        <f>Mens!E81</f>
        <v>0</v>
      </c>
      <c r="AL81" s="11">
        <f>Mens!F81</f>
        <v>0</v>
      </c>
      <c r="AM81" s="11">
        <f>Mens!G81</f>
        <v>0</v>
      </c>
      <c r="AN81" s="11">
        <f>Mens!H81</f>
        <v>0</v>
      </c>
      <c r="AO81" s="11">
        <f>Mens!I81</f>
        <v>0</v>
      </c>
      <c r="AP81" s="11">
        <f>Mens!J81</f>
        <v>0</v>
      </c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</row>
    <row r="82" spans="1:54" ht="13.5" thickBot="1">
      <c r="A82" s="23" t="s">
        <v>26</v>
      </c>
      <c r="B82" s="14"/>
      <c r="C82" s="14"/>
      <c r="D82" s="17"/>
      <c r="E82" s="15"/>
      <c r="F82" s="24">
        <f>+F34-F80</f>
        <v>16.080000000001746</v>
      </c>
      <c r="G82" s="202"/>
      <c r="H82" s="57"/>
      <c r="I82" s="24">
        <f>+I34-I80</f>
        <v>31.189999999999145</v>
      </c>
      <c r="J82" s="32"/>
      <c r="K82" s="24">
        <f>+K34-K80</f>
        <v>8057.23</v>
      </c>
      <c r="O82" s="14" t="str">
        <f>Ladies!A82</f>
        <v>NET SURPLUS FOR YEAR</v>
      </c>
      <c r="P82" s="14">
        <f>Ladies!B82</f>
        <v>0</v>
      </c>
      <c r="Q82" s="14">
        <f>Ladies!C82</f>
        <v>0</v>
      </c>
      <c r="R82" s="14">
        <f>Ladies!D82</f>
        <v>31.19000000000051</v>
      </c>
      <c r="S82" s="14">
        <f>Ladies!E82</f>
        <v>0</v>
      </c>
      <c r="T82" s="13">
        <f>Ladies!F82</f>
        <v>0</v>
      </c>
      <c r="U82" s="14">
        <f>Ladies!G82</f>
        <v>0</v>
      </c>
      <c r="V82" s="14">
        <f>Ladies!H82</f>
        <v>0</v>
      </c>
      <c r="W82" s="66">
        <f>Ladies!I82</f>
        <v>1652.630000000001</v>
      </c>
      <c r="AG82" s="11" t="str">
        <f>Mens!A82</f>
        <v>NET SURPLUS FOR YEAR</v>
      </c>
      <c r="AH82" s="11">
        <f>Mens!B82</f>
        <v>0</v>
      </c>
      <c r="AI82" s="11">
        <f>Mens!C82</f>
        <v>0</v>
      </c>
      <c r="AJ82" s="11">
        <f>Mens!D82</f>
        <v>0</v>
      </c>
      <c r="AK82" s="11">
        <f>Mens!E82</f>
        <v>0</v>
      </c>
      <c r="AL82" s="11">
        <f>Mens!F82</f>
        <v>8057.23</v>
      </c>
      <c r="AM82" s="11">
        <f>Mens!G82</f>
        <v>0</v>
      </c>
      <c r="AN82" s="11">
        <f>Mens!H82</f>
        <v>0</v>
      </c>
      <c r="AO82" s="11">
        <f>Mens!I82</f>
        <v>0</v>
      </c>
      <c r="AP82" s="11">
        <f>Mens!J82</f>
        <v>3633.02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</row>
    <row r="83" spans="1:54" ht="13.5" thickTop="1">
      <c r="A83" s="25"/>
      <c r="B83" s="25"/>
      <c r="C83" s="25"/>
      <c r="D83" s="26"/>
      <c r="E83" s="27"/>
      <c r="F83" s="49"/>
      <c r="G83" s="59"/>
      <c r="H83" s="57"/>
      <c r="J83" s="48"/>
      <c r="O83" s="14">
        <f>Ladies!A83</f>
        <v>0</v>
      </c>
      <c r="P83" s="14">
        <f>Ladies!B83</f>
        <v>0</v>
      </c>
      <c r="Q83" s="14">
        <f>Ladies!C83</f>
        <v>0</v>
      </c>
      <c r="R83" s="14">
        <f>Ladies!D83</f>
        <v>0</v>
      </c>
      <c r="S83" s="14">
        <f>Ladies!E83</f>
        <v>0</v>
      </c>
      <c r="T83" s="13">
        <f>Ladies!F83</f>
        <v>0</v>
      </c>
      <c r="U83" s="14">
        <f>Ladies!G83</f>
        <v>0</v>
      </c>
      <c r="V83" s="14">
        <f>Ladies!H83</f>
        <v>0</v>
      </c>
      <c r="W83" s="66">
        <f>Ladies!I83</f>
        <v>0</v>
      </c>
      <c r="AG83" s="11">
        <f>Mens!A83</f>
        <v>0</v>
      </c>
      <c r="AH83" s="11">
        <f>Mens!B83</f>
        <v>0</v>
      </c>
      <c r="AI83" s="11">
        <f>Mens!C83</f>
        <v>0</v>
      </c>
      <c r="AJ83" s="11">
        <f>Mens!D83</f>
        <v>0</v>
      </c>
      <c r="AK83" s="11">
        <f>Mens!E83</f>
        <v>0</v>
      </c>
      <c r="AL83" s="11">
        <f>Mens!F83</f>
        <v>0</v>
      </c>
      <c r="AM83" s="11">
        <f>Mens!G83</f>
        <v>0</v>
      </c>
      <c r="AN83" s="11">
        <f>Mens!H83</f>
        <v>0</v>
      </c>
      <c r="AO83" s="11">
        <f>Mens!I83</f>
        <v>0</v>
      </c>
      <c r="AP83" s="11">
        <f>Mens!J83</f>
        <v>0</v>
      </c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</row>
    <row r="84" spans="1:42" ht="15.75">
      <c r="A84" s="28"/>
      <c r="B84" s="29"/>
      <c r="E84" s="45"/>
      <c r="F84" s="10"/>
      <c r="G84" s="40"/>
      <c r="H84" s="40"/>
      <c r="J84" s="48"/>
      <c r="O84" s="14">
        <f>Ladies!A84</f>
        <v>0</v>
      </c>
      <c r="P84" s="14">
        <f>Ladies!B84</f>
        <v>0</v>
      </c>
      <c r="Q84" s="14">
        <f>Ladies!C84</f>
        <v>0</v>
      </c>
      <c r="R84" s="14">
        <f>Ladies!D84</f>
        <v>0</v>
      </c>
      <c r="S84" s="14">
        <f>Ladies!E84</f>
        <v>0</v>
      </c>
      <c r="T84" s="13">
        <f>Ladies!F84</f>
        <v>0</v>
      </c>
      <c r="U84" s="14">
        <f>Ladies!G84</f>
        <v>0</v>
      </c>
      <c r="V84" s="14">
        <f>Ladies!H84</f>
        <v>0</v>
      </c>
      <c r="W84" s="66">
        <f>Ladies!I84</f>
        <v>0</v>
      </c>
      <c r="AG84" s="38" t="str">
        <f>Mens!A84</f>
        <v>Gloucestershire Bowls Association - Men's Division</v>
      </c>
      <c r="AH84" s="38">
        <f>Mens!B84</f>
        <v>0</v>
      </c>
      <c r="AI84" s="38">
        <f>Mens!C84</f>
        <v>0</v>
      </c>
      <c r="AJ84" s="38">
        <f>Mens!D84</f>
        <v>0</v>
      </c>
      <c r="AK84" s="38">
        <f>Mens!E84</f>
        <v>0</v>
      </c>
      <c r="AL84" s="38">
        <f>Mens!F84</f>
        <v>0</v>
      </c>
      <c r="AM84" s="38">
        <f>Mens!G84</f>
        <v>0</v>
      </c>
      <c r="AN84" s="38">
        <f>Mens!H84</f>
        <v>0</v>
      </c>
      <c r="AO84" s="38">
        <f>Mens!I84</f>
        <v>0</v>
      </c>
      <c r="AP84" s="38">
        <f>Mens!J84</f>
        <v>0</v>
      </c>
    </row>
    <row r="85" spans="1:42" ht="12.75">
      <c r="A85" s="9"/>
      <c r="B85" s="11"/>
      <c r="C85" s="11"/>
      <c r="D85" s="30"/>
      <c r="E85" s="11"/>
      <c r="F85" s="48"/>
      <c r="G85" s="79"/>
      <c r="H85" s="79"/>
      <c r="O85" s="14" t="str">
        <f>Ladies!A85</f>
        <v>Gloucestershire Bowls Association Women's Division</v>
      </c>
      <c r="P85" s="14">
        <f>Ladies!B85</f>
        <v>0</v>
      </c>
      <c r="Q85" s="14">
        <f>Ladies!C85</f>
        <v>0</v>
      </c>
      <c r="R85" s="14">
        <f>Ladies!D85</f>
        <v>0</v>
      </c>
      <c r="S85" s="14">
        <f>Ladies!E85</f>
        <v>0</v>
      </c>
      <c r="T85" s="13">
        <f>Ladies!F85</f>
        <v>0</v>
      </c>
      <c r="U85" s="14">
        <f>Ladies!G85</f>
        <v>0</v>
      </c>
      <c r="V85" s="14">
        <f>Ladies!H85</f>
        <v>0</v>
      </c>
      <c r="W85" s="66">
        <f>Ladies!I85</f>
        <v>0</v>
      </c>
      <c r="AG85" s="38">
        <f>Mens!A85</f>
        <v>0</v>
      </c>
      <c r="AH85" s="38">
        <f>Mens!B85</f>
        <v>0</v>
      </c>
      <c r="AI85" s="38">
        <f>Mens!C85</f>
        <v>0</v>
      </c>
      <c r="AJ85" s="38">
        <f>Mens!D85</f>
        <v>0</v>
      </c>
      <c r="AK85" s="38">
        <f>Mens!E85</f>
        <v>0</v>
      </c>
      <c r="AL85" s="38">
        <f>Mens!F85</f>
        <v>0</v>
      </c>
      <c r="AM85" s="38">
        <f>Mens!G85</f>
        <v>0</v>
      </c>
      <c r="AN85" s="38">
        <f>Mens!H85</f>
        <v>0</v>
      </c>
      <c r="AO85" s="38">
        <f>Mens!I85</f>
        <v>0</v>
      </c>
      <c r="AP85" s="38">
        <f>Mens!J85</f>
        <v>0</v>
      </c>
    </row>
    <row r="86" spans="1:42" ht="12.75">
      <c r="A86" s="11"/>
      <c r="B86" s="11"/>
      <c r="C86" s="11"/>
      <c r="D86" s="30"/>
      <c r="E86" s="11"/>
      <c r="F86" s="48"/>
      <c r="G86" s="79"/>
      <c r="H86" s="79"/>
      <c r="O86" s="14">
        <f>Ladies!A86</f>
        <v>0</v>
      </c>
      <c r="P86" s="14">
        <f>Ladies!B86</f>
        <v>0</v>
      </c>
      <c r="Q86" s="14">
        <f>Ladies!C86</f>
        <v>0</v>
      </c>
      <c r="R86" s="14">
        <f>Ladies!D86</f>
        <v>0</v>
      </c>
      <c r="S86" s="14">
        <f>Ladies!E86</f>
        <v>0</v>
      </c>
      <c r="T86" s="13">
        <f>Ladies!F86</f>
        <v>0</v>
      </c>
      <c r="U86" s="14">
        <f>Ladies!G86</f>
        <v>0</v>
      </c>
      <c r="V86" s="14">
        <f>Ladies!H86</f>
        <v>0</v>
      </c>
      <c r="W86" s="66" t="str">
        <f>Ladies!I86</f>
        <v>Page 2</v>
      </c>
      <c r="AG86" s="38" t="str">
        <f>Mens!A86</f>
        <v>BALANCE SHEET</v>
      </c>
      <c r="AH86" s="38">
        <f>Mens!B86</f>
        <v>0</v>
      </c>
      <c r="AI86" s="38">
        <f>Mens!C86</f>
        <v>0</v>
      </c>
      <c r="AJ86" s="38">
        <f>Mens!D86</f>
        <v>0</v>
      </c>
      <c r="AK86" s="38" t="str">
        <f>Mens!E86</f>
        <v>2017-18</v>
      </c>
      <c r="AL86" s="38">
        <f>Mens!F86</f>
        <v>0</v>
      </c>
      <c r="AM86" s="38">
        <f>Mens!G86</f>
        <v>0</v>
      </c>
      <c r="AN86" s="38">
        <f>Mens!H86</f>
        <v>0</v>
      </c>
      <c r="AO86" s="38" t="str">
        <f>Mens!I86</f>
        <v>2017-18</v>
      </c>
      <c r="AP86" s="38">
        <f>Mens!J86</f>
        <v>0</v>
      </c>
    </row>
    <row r="87" spans="1:42" ht="12.75">
      <c r="A87" s="11"/>
      <c r="B87" s="11"/>
      <c r="C87" s="11"/>
      <c r="D87" s="30"/>
      <c r="E87" s="11"/>
      <c r="F87" s="48"/>
      <c r="G87" s="79"/>
      <c r="H87" s="79"/>
      <c r="I87" s="3"/>
      <c r="J87" s="3"/>
      <c r="O87" s="14">
        <f>Ladies!A87</f>
        <v>0</v>
      </c>
      <c r="P87" s="14">
        <f>Ladies!B87</f>
        <v>0</v>
      </c>
      <c r="Q87" s="14">
        <f>Ladies!C87</f>
        <v>0</v>
      </c>
      <c r="R87" s="14">
        <f>Ladies!D87</f>
        <v>0</v>
      </c>
      <c r="S87" s="14">
        <f>Ladies!E87</f>
        <v>0</v>
      </c>
      <c r="T87" s="13">
        <f>Ladies!F87</f>
        <v>0</v>
      </c>
      <c r="U87" s="14">
        <f>Ladies!G87</f>
        <v>0</v>
      </c>
      <c r="V87" s="14">
        <f>Ladies!H87</f>
        <v>0</v>
      </c>
      <c r="W87" s="66">
        <f>Ladies!I87</f>
        <v>0</v>
      </c>
      <c r="AG87" s="38" t="str">
        <f>Mens!A87</f>
        <v>FIXED ASSETS</v>
      </c>
      <c r="AH87" s="38">
        <f>Mens!B87</f>
        <v>0</v>
      </c>
      <c r="AI87" s="38">
        <f>Mens!C87</f>
        <v>0</v>
      </c>
      <c r="AJ87" s="38">
        <f>Mens!D87</f>
        <v>0</v>
      </c>
      <c r="AK87" s="38">
        <f>Mens!E87</f>
        <v>0</v>
      </c>
      <c r="AL87" s="38">
        <f>Mens!F87</f>
        <v>0</v>
      </c>
      <c r="AM87" s="38">
        <f>Mens!G87</f>
        <v>0</v>
      </c>
      <c r="AN87" s="38">
        <f>Mens!H87</f>
        <v>0</v>
      </c>
      <c r="AO87" s="38">
        <f>Mens!I87</f>
        <v>0</v>
      </c>
      <c r="AP87" s="38">
        <f>Mens!J87</f>
        <v>0</v>
      </c>
    </row>
    <row r="88" spans="1:42" ht="15.75">
      <c r="A88" s="28"/>
      <c r="B88" s="29"/>
      <c r="E88" s="45"/>
      <c r="F88" s="10"/>
      <c r="G88" s="40"/>
      <c r="H88" s="40"/>
      <c r="J88" s="48"/>
      <c r="O88" s="14" t="str">
        <f>Ladies!A88</f>
        <v>BALANCE SHEET</v>
      </c>
      <c r="P88" s="14">
        <f>Ladies!B88</f>
        <v>0</v>
      </c>
      <c r="Q88" s="14">
        <f>Ladies!C88</f>
        <v>0</v>
      </c>
      <c r="R88" s="14">
        <f>Ladies!D88</f>
        <v>0</v>
      </c>
      <c r="S88" s="14">
        <f>Ladies!E88</f>
        <v>0</v>
      </c>
      <c r="T88" s="13" t="str">
        <f>Ladies!F88</f>
        <v>2017-18</v>
      </c>
      <c r="U88" s="14">
        <f>Ladies!G88</f>
        <v>0</v>
      </c>
      <c r="V88" s="14">
        <f>Ladies!H88</f>
        <v>0</v>
      </c>
      <c r="W88" s="66" t="str">
        <f>Ladies!I88</f>
        <v>2016-17</v>
      </c>
      <c r="AG88" s="38" t="str">
        <f>Mens!A88</f>
        <v>Laptop</v>
      </c>
      <c r="AH88" s="38">
        <f>Mens!B88</f>
        <v>0</v>
      </c>
      <c r="AI88" s="38">
        <f>Mens!C88</f>
        <v>0</v>
      </c>
      <c r="AJ88" s="38">
        <f>Mens!D88</f>
        <v>0</v>
      </c>
      <c r="AK88" s="38">
        <f>Mens!E88</f>
        <v>473.86</v>
      </c>
      <c r="AL88" s="38">
        <f>Mens!F88</f>
        <v>0</v>
      </c>
      <c r="AM88" s="38">
        <f>Mens!G88</f>
        <v>0</v>
      </c>
      <c r="AN88" s="38">
        <f>Mens!H88</f>
        <v>0</v>
      </c>
      <c r="AO88" s="38">
        <f>Mens!I88</f>
        <v>473.86</v>
      </c>
      <c r="AP88" s="38">
        <f>Mens!J88</f>
        <v>0</v>
      </c>
    </row>
    <row r="89" spans="1:42" ht="12.75">
      <c r="A89" s="9"/>
      <c r="B89" s="11"/>
      <c r="C89" s="11"/>
      <c r="D89" s="30"/>
      <c r="E89" s="11"/>
      <c r="F89" s="48"/>
      <c r="G89" s="79"/>
      <c r="H89" s="79"/>
      <c r="O89" s="14">
        <f>Ladies!A89</f>
        <v>0</v>
      </c>
      <c r="P89" s="14">
        <f>Ladies!B89</f>
        <v>0</v>
      </c>
      <c r="Q89" s="14">
        <f>Ladies!C89</f>
        <v>0</v>
      </c>
      <c r="R89" s="14">
        <f>Ladies!D89</f>
        <v>0</v>
      </c>
      <c r="S89" s="14">
        <f>Ladies!E89</f>
        <v>0</v>
      </c>
      <c r="T89" s="13">
        <f>Ladies!F89</f>
        <v>0</v>
      </c>
      <c r="U89" s="14">
        <f>Ladies!G89</f>
        <v>0</v>
      </c>
      <c r="V89" s="14">
        <f>Ladies!H89</f>
        <v>0</v>
      </c>
      <c r="W89" s="66">
        <f>Ladies!I89</f>
        <v>0</v>
      </c>
      <c r="AG89" s="38" t="str">
        <f>Mens!A89</f>
        <v>less depreciation</v>
      </c>
      <c r="AH89" s="38">
        <f>Mens!B89</f>
        <v>0</v>
      </c>
      <c r="AI89" s="38">
        <f>Mens!C89</f>
        <v>0</v>
      </c>
      <c r="AJ89" s="38">
        <f>Mens!D89</f>
        <v>0</v>
      </c>
      <c r="AK89" s="38">
        <f>Mens!E89</f>
        <v>473.86</v>
      </c>
      <c r="AL89" s="38">
        <f>Mens!F89</f>
        <v>0</v>
      </c>
      <c r="AM89" s="38">
        <f>Mens!G89</f>
        <v>0</v>
      </c>
      <c r="AN89" s="38">
        <f>Mens!H89</f>
        <v>0</v>
      </c>
      <c r="AO89" s="38">
        <f>Mens!I89</f>
        <v>473.86</v>
      </c>
      <c r="AP89" s="38">
        <f>Mens!J89</f>
        <v>0</v>
      </c>
    </row>
    <row r="90" spans="1:42" ht="12.75">
      <c r="A90" s="9" t="s">
        <v>47</v>
      </c>
      <c r="B90" s="11"/>
      <c r="C90" s="11"/>
      <c r="D90" s="30"/>
      <c r="E90" s="11"/>
      <c r="F90" s="48"/>
      <c r="G90" s="79"/>
      <c r="H90" s="79"/>
      <c r="O90" s="14" t="str">
        <f>Ladies!A90</f>
        <v>CURRENT ASSETS</v>
      </c>
      <c r="P90" s="14">
        <f>Ladies!B90</f>
        <v>0</v>
      </c>
      <c r="Q90" s="14">
        <f>Ladies!C90</f>
        <v>0</v>
      </c>
      <c r="R90" s="14">
        <f>Ladies!D90</f>
        <v>0</v>
      </c>
      <c r="S90" s="14">
        <f>Ladies!E90</f>
        <v>0</v>
      </c>
      <c r="T90" s="13">
        <f>Ladies!F90</f>
        <v>0</v>
      </c>
      <c r="U90" s="14">
        <f>Ladies!G90</f>
        <v>0</v>
      </c>
      <c r="V90" s="14">
        <f>Ladies!H90</f>
        <v>0</v>
      </c>
      <c r="W90" s="66">
        <f>Ladies!I90</f>
        <v>0</v>
      </c>
      <c r="AG90" s="38" t="str">
        <f>Mens!A90</f>
        <v>CURRENT ASSETS</v>
      </c>
      <c r="AH90" s="38">
        <f>Mens!B90</f>
        <v>0</v>
      </c>
      <c r="AI90" s="38">
        <f>Mens!C90</f>
        <v>0</v>
      </c>
      <c r="AJ90" s="38" t="str">
        <f>Mens!D90</f>
        <v> </v>
      </c>
      <c r="AK90" s="38" t="str">
        <f>Mens!E90</f>
        <v> </v>
      </c>
      <c r="AL90" s="38">
        <f>Mens!F90</f>
        <v>0</v>
      </c>
      <c r="AM90" s="38">
        <f>Mens!G90</f>
        <v>0</v>
      </c>
      <c r="AN90" s="38" t="str">
        <f>Mens!H90</f>
        <v> </v>
      </c>
      <c r="AO90" s="38" t="str">
        <f>Mens!I90</f>
        <v> </v>
      </c>
      <c r="AP90" s="38">
        <f>Mens!J90</f>
        <v>0</v>
      </c>
    </row>
    <row r="91" spans="1:42" ht="12.75">
      <c r="A91" s="11" t="s">
        <v>10</v>
      </c>
      <c r="B91" s="11"/>
      <c r="C91" s="11"/>
      <c r="D91" s="30"/>
      <c r="E91" s="11"/>
      <c r="F91" s="48">
        <f>'GBA 2010'!$E$86</f>
        <v>5199.07</v>
      </c>
      <c r="G91" s="79"/>
      <c r="H91" s="79"/>
      <c r="I91" s="40">
        <f>+T91+T92+T93+T95</f>
        <v>24435.95</v>
      </c>
      <c r="K91" s="40">
        <f>+AL91+AL92+AL94</f>
        <v>27519.010000000002</v>
      </c>
      <c r="L91" s="34"/>
      <c r="O91" s="14" t="str">
        <f>Ladies!A91</f>
        <v> </v>
      </c>
      <c r="P91" s="14" t="str">
        <f>Ladies!B91</f>
        <v>Lloyds TSB current a/c</v>
      </c>
      <c r="Q91" s="14">
        <f>Ladies!C91</f>
        <v>0</v>
      </c>
      <c r="R91" s="14" t="str">
        <f>Ladies!D91</f>
        <v> </v>
      </c>
      <c r="S91" s="14">
        <f>Ladies!E91</f>
        <v>0</v>
      </c>
      <c r="T91" s="13">
        <f>Ladies!F91</f>
        <v>1634.91</v>
      </c>
      <c r="U91" s="14">
        <f>Ladies!G91</f>
        <v>0</v>
      </c>
      <c r="V91" s="14">
        <f>Ladies!H91</f>
        <v>0</v>
      </c>
      <c r="W91" s="66">
        <f>Ladies!I91</f>
        <v>1839.15</v>
      </c>
      <c r="AG91" s="38">
        <f>Mens!A91</f>
        <v>0</v>
      </c>
      <c r="AH91" s="38" t="str">
        <f>Mens!B91</f>
        <v>Lloyds TSB current a/c</v>
      </c>
      <c r="AI91" s="38">
        <f>Mens!C91</f>
        <v>0</v>
      </c>
      <c r="AJ91" s="38">
        <f>Mens!D91</f>
        <v>0</v>
      </c>
      <c r="AK91" s="38">
        <f>Mens!E91</f>
        <v>0</v>
      </c>
      <c r="AL91" s="38">
        <f>Mens!F91</f>
        <v>20906.33</v>
      </c>
      <c r="AM91" s="38">
        <f>Mens!G91</f>
        <v>0</v>
      </c>
      <c r="AN91" s="38">
        <f>Mens!H91</f>
        <v>0</v>
      </c>
      <c r="AO91" s="38">
        <f>Mens!I91</f>
        <v>0</v>
      </c>
      <c r="AP91" s="38">
        <f>Mens!J91</f>
        <v>13398.5</v>
      </c>
    </row>
    <row r="92" spans="1:42" ht="12.75">
      <c r="A92" s="11" t="s">
        <v>57</v>
      </c>
      <c r="B92" s="11"/>
      <c r="C92" s="11"/>
      <c r="D92" s="30"/>
      <c r="E92" s="11"/>
      <c r="F92" s="48"/>
      <c r="G92" s="79"/>
      <c r="H92" s="79"/>
      <c r="I92" s="3">
        <f>+T100</f>
        <v>-10</v>
      </c>
      <c r="J92" s="3"/>
      <c r="O92" s="14">
        <f>Ladies!A92</f>
        <v>0</v>
      </c>
      <c r="P92" s="14" t="str">
        <f>Ladies!B92</f>
        <v>Lloyds TSB BIA a/c</v>
      </c>
      <c r="Q92" s="14">
        <f>Ladies!C92</f>
        <v>0</v>
      </c>
      <c r="R92" s="14">
        <f>Ladies!D92</f>
        <v>0</v>
      </c>
      <c r="S92" s="14">
        <f>Ladies!E92</f>
        <v>0</v>
      </c>
      <c r="T92" s="13">
        <f>Ladies!F92</f>
        <v>2792.04</v>
      </c>
      <c r="U92" s="14">
        <f>Ladies!G92</f>
        <v>0</v>
      </c>
      <c r="V92" s="14">
        <f>Ladies!H92</f>
        <v>0</v>
      </c>
      <c r="W92" s="66">
        <f>Ladies!I92</f>
        <v>4643.85</v>
      </c>
      <c r="AG92" s="38">
        <f>Mens!A92</f>
        <v>0</v>
      </c>
      <c r="AH92" s="38" t="str">
        <f>Mens!B92</f>
        <v>Cash float</v>
      </c>
      <c r="AI92" s="38">
        <f>Mens!C92</f>
        <v>0</v>
      </c>
      <c r="AJ92" s="38">
        <f>Mens!D92</f>
        <v>0</v>
      </c>
      <c r="AK92" s="38">
        <f>Mens!E92</f>
        <v>0</v>
      </c>
      <c r="AL92" s="38">
        <f>Mens!F92</f>
        <v>25.25</v>
      </c>
      <c r="AM92" s="38">
        <f>Mens!G92</f>
        <v>0</v>
      </c>
      <c r="AN92" s="38">
        <f>Mens!H92</f>
        <v>0</v>
      </c>
      <c r="AO92" s="38">
        <f>Mens!I92</f>
        <v>0</v>
      </c>
      <c r="AP92" s="38">
        <f>Mens!J92</f>
        <v>35.75</v>
      </c>
    </row>
    <row r="93" spans="1:42" ht="12.75">
      <c r="A93" s="11" t="s">
        <v>58</v>
      </c>
      <c r="B93" s="11"/>
      <c r="C93" s="11"/>
      <c r="D93" s="30"/>
      <c r="E93" s="11"/>
      <c r="F93" s="48"/>
      <c r="G93" s="79"/>
      <c r="H93" s="79"/>
      <c r="I93" s="3">
        <f>+T101</f>
        <v>-149.05</v>
      </c>
      <c r="J93" s="3"/>
      <c r="K93" s="19"/>
      <c r="O93" s="14">
        <f>Ladies!A93</f>
        <v>0</v>
      </c>
      <c r="P93" s="14" t="str">
        <f>Ladies!B93</f>
        <v>Lloyds TSB 1 year deposit</v>
      </c>
      <c r="Q93" s="14">
        <f>Ladies!C93</f>
        <v>0</v>
      </c>
      <c r="R93" s="14">
        <f>Ladies!D93</f>
        <v>0</v>
      </c>
      <c r="S93" s="14">
        <f>Ladies!E93</f>
        <v>0</v>
      </c>
      <c r="T93" s="13">
        <f>Ladies!F93</f>
        <v>20000</v>
      </c>
      <c r="U93" s="14">
        <f>Ladies!G93</f>
        <v>0</v>
      </c>
      <c r="V93" s="14">
        <f>Ladies!H93</f>
        <v>0</v>
      </c>
      <c r="W93" s="66">
        <f>Ladies!I93</f>
        <v>18000</v>
      </c>
      <c r="AG93" s="38">
        <f>Mens!A93</f>
        <v>0</v>
      </c>
      <c r="AH93" s="38" t="str">
        <f>Mens!B93</f>
        <v>BIA a/c</v>
      </c>
      <c r="AI93" s="38">
        <f>Mens!C93</f>
        <v>0</v>
      </c>
      <c r="AJ93" s="38">
        <f>Mens!D93</f>
        <v>0</v>
      </c>
      <c r="AK93" s="38">
        <f>Mens!E93</f>
        <v>0</v>
      </c>
      <c r="AL93" s="38">
        <f>Mens!F93</f>
        <v>0</v>
      </c>
      <c r="AM93" s="38">
        <f>Mens!G93</f>
        <v>0</v>
      </c>
      <c r="AN93" s="38">
        <f>Mens!H93</f>
        <v>0</v>
      </c>
      <c r="AO93" s="38">
        <f>Mens!I93</f>
        <v>0</v>
      </c>
      <c r="AP93" s="38">
        <f>Mens!J93</f>
        <v>0</v>
      </c>
    </row>
    <row r="94" spans="1:42" ht="12.75">
      <c r="A94" s="11" t="s">
        <v>235</v>
      </c>
      <c r="B94" s="11"/>
      <c r="C94" s="11"/>
      <c r="D94" s="30"/>
      <c r="E94" s="11"/>
      <c r="F94" s="10"/>
      <c r="G94" s="79"/>
      <c r="H94" s="79"/>
      <c r="I94" s="40">
        <f>+T99</f>
        <v>-150</v>
      </c>
      <c r="O94" s="14">
        <f>Ladies!A94</f>
        <v>0</v>
      </c>
      <c r="P94" s="14" t="str">
        <f>Ladies!B94</f>
        <v>Stock </v>
      </c>
      <c r="Q94" s="14" t="str">
        <f>Ladies!C94</f>
        <v>Badges etc</v>
      </c>
      <c r="R94" s="14">
        <f>Ladies!D94</f>
        <v>0</v>
      </c>
      <c r="S94" s="14">
        <f>Ladies!E94</f>
        <v>0</v>
      </c>
      <c r="T94" s="13">
        <f>Ladies!F94</f>
        <v>416.96</v>
      </c>
      <c r="U94" s="14">
        <f>Ladies!G94</f>
        <v>0</v>
      </c>
      <c r="V94" s="14">
        <f>Ladies!H94</f>
        <v>0</v>
      </c>
      <c r="W94" s="66">
        <f>Ladies!I94</f>
        <v>508.22</v>
      </c>
      <c r="AG94" s="38">
        <f>Mens!A94</f>
        <v>0</v>
      </c>
      <c r="AH94" s="38" t="str">
        <f>Mens!B94</f>
        <v>Yorkshire BS</v>
      </c>
      <c r="AI94" s="38">
        <f>Mens!C94</f>
        <v>0</v>
      </c>
      <c r="AJ94" s="38">
        <f>Mens!D94</f>
        <v>0</v>
      </c>
      <c r="AK94" s="38">
        <f>Mens!E94</f>
        <v>0</v>
      </c>
      <c r="AL94" s="38">
        <f>Mens!F94</f>
        <v>6587.43</v>
      </c>
      <c r="AM94" s="38">
        <f>Mens!G94</f>
        <v>0</v>
      </c>
      <c r="AN94" s="38">
        <f>Mens!H94</f>
        <v>0</v>
      </c>
      <c r="AO94" s="38">
        <f>Mens!I94</f>
        <v>0</v>
      </c>
      <c r="AP94" s="38">
        <f>Mens!J94</f>
        <v>6557.43</v>
      </c>
    </row>
    <row r="95" spans="1:42" ht="12.75">
      <c r="A95" t="s">
        <v>251</v>
      </c>
      <c r="B95"/>
      <c r="C95"/>
      <c r="D95"/>
      <c r="E95" s="11"/>
      <c r="F95" s="48">
        <f>'GBA 2010'!E87</f>
        <v>-2077</v>
      </c>
      <c r="G95" s="79"/>
      <c r="H95" s="79"/>
      <c r="O95" s="14">
        <f>Ladies!A95</f>
        <v>0</v>
      </c>
      <c r="P95" s="14" t="str">
        <f>Ladies!B95</f>
        <v>Cash</v>
      </c>
      <c r="Q95" s="14">
        <f>Ladies!C95</f>
        <v>0</v>
      </c>
      <c r="R95" s="14">
        <f>Ladies!D95</f>
        <v>0</v>
      </c>
      <c r="S95" s="14">
        <f>Ladies!E95</f>
        <v>0</v>
      </c>
      <c r="T95" s="13">
        <f>Ladies!F95</f>
        <v>9</v>
      </c>
      <c r="U95" s="14">
        <f>Ladies!G95</f>
        <v>0</v>
      </c>
      <c r="V95" s="14">
        <f>Ladies!H95</f>
        <v>0</v>
      </c>
      <c r="W95" s="66">
        <f>Ladies!I95</f>
        <v>0</v>
      </c>
      <c r="AG95" s="38">
        <f>Mens!A95</f>
        <v>0</v>
      </c>
      <c r="AH95" s="38" t="str">
        <f>Mens!B95</f>
        <v>Stock </v>
      </c>
      <c r="AI95" s="38" t="str">
        <f>Mens!C95</f>
        <v>Uniform, Badges and Ties etc</v>
      </c>
      <c r="AJ95" s="38">
        <f>Mens!D95</f>
        <v>0</v>
      </c>
      <c r="AK95" s="38">
        <f>Mens!E95</f>
        <v>0</v>
      </c>
      <c r="AL95" s="38">
        <f>Mens!F95</f>
        <v>2331.6</v>
      </c>
      <c r="AM95" s="38">
        <f>Mens!G95</f>
        <v>0</v>
      </c>
      <c r="AN95" s="38">
        <f>Mens!H95</f>
        <v>0</v>
      </c>
      <c r="AO95" s="38">
        <f>Mens!I95</f>
        <v>0</v>
      </c>
      <c r="AP95" s="38">
        <f>Mens!J95</f>
        <v>1536.05</v>
      </c>
    </row>
    <row r="96" spans="1:42" ht="12.75">
      <c r="A96"/>
      <c r="B96" t="s">
        <v>259</v>
      </c>
      <c r="C96"/>
      <c r="D96"/>
      <c r="E96" s="11"/>
      <c r="F96" s="11">
        <f>'GBA 2010'!E88</f>
        <v>-86</v>
      </c>
      <c r="G96" s="11"/>
      <c r="H96" s="14"/>
      <c r="I96" s="11"/>
      <c r="J96" s="14"/>
      <c r="K96" s="11"/>
      <c r="O96" s="14">
        <f>Ladies!A96</f>
        <v>0</v>
      </c>
      <c r="P96" s="14">
        <f>Ladies!B96</f>
        <v>0</v>
      </c>
      <c r="Q96" s="14">
        <f>Ladies!C96</f>
        <v>0</v>
      </c>
      <c r="R96" s="14">
        <f>Ladies!D96</f>
        <v>0</v>
      </c>
      <c r="S96" s="14">
        <f>Ladies!E96</f>
        <v>0</v>
      </c>
      <c r="T96" s="13">
        <f>Ladies!F96</f>
        <v>24852.91</v>
      </c>
      <c r="U96" s="14">
        <f>Ladies!G96</f>
        <v>0</v>
      </c>
      <c r="V96" s="14">
        <f>Ladies!H96</f>
        <v>0</v>
      </c>
      <c r="W96" s="66">
        <f>Ladies!I96</f>
        <v>24991.22</v>
      </c>
      <c r="AG96" s="38">
        <f>Mens!A96</f>
        <v>0</v>
      </c>
      <c r="AH96" s="38">
        <f>Mens!B96</f>
        <v>0</v>
      </c>
      <c r="AI96" s="38" t="str">
        <f>Mens!C96</f>
        <v>Glasses</v>
      </c>
      <c r="AJ96" s="38">
        <f>Mens!D96</f>
        <v>0</v>
      </c>
      <c r="AK96" s="38">
        <f>Mens!E96</f>
        <v>0</v>
      </c>
      <c r="AL96" s="38">
        <f>Mens!F96</f>
        <v>850.08</v>
      </c>
      <c r="AM96" s="38">
        <f>Mens!G96</f>
        <v>0</v>
      </c>
      <c r="AN96" s="38">
        <f>Mens!H96</f>
        <v>0</v>
      </c>
      <c r="AO96" s="38">
        <f>Mens!I96</f>
        <v>0</v>
      </c>
      <c r="AP96" s="38">
        <f>Mens!J96</f>
        <v>1115.73</v>
      </c>
    </row>
    <row r="97" spans="1:42" ht="12.75">
      <c r="A97" t="s">
        <v>255</v>
      </c>
      <c r="B97" t="s">
        <v>260</v>
      </c>
      <c r="C97"/>
      <c r="D97"/>
      <c r="E97" s="11"/>
      <c r="F97" s="48">
        <f>'GBA 2010'!E89</f>
        <v>-208</v>
      </c>
      <c r="G97" s="79"/>
      <c r="H97" s="66"/>
      <c r="J97" s="48"/>
      <c r="O97" s="14" t="str">
        <f>Ladies!A97</f>
        <v>CURRENT LIABILITIES</v>
      </c>
      <c r="P97" s="14">
        <f>Ladies!B97</f>
        <v>0</v>
      </c>
      <c r="Q97" s="14">
        <f>Ladies!C97</f>
        <v>0</v>
      </c>
      <c r="R97" s="14">
        <f>Ladies!D97</f>
        <v>0</v>
      </c>
      <c r="S97" s="14">
        <f>Ladies!E97</f>
        <v>0</v>
      </c>
      <c r="T97" s="13">
        <f>Ladies!F97</f>
        <v>0</v>
      </c>
      <c r="U97" s="14">
        <f>Ladies!G97</f>
        <v>0</v>
      </c>
      <c r="V97" s="14">
        <f>Ladies!H97</f>
        <v>0</v>
      </c>
      <c r="W97" s="66">
        <f>Ladies!I97</f>
        <v>0</v>
      </c>
      <c r="AG97" s="38">
        <f>Mens!A97</f>
        <v>0</v>
      </c>
      <c r="AH97" s="38">
        <f>Mens!B97</f>
        <v>0</v>
      </c>
      <c r="AI97" s="38" t="str">
        <f>Mens!C97</f>
        <v>Score cards</v>
      </c>
      <c r="AJ97" s="38">
        <f>Mens!D97</f>
        <v>0</v>
      </c>
      <c r="AK97" s="38">
        <f>Mens!E97</f>
        <v>0</v>
      </c>
      <c r="AL97" s="38">
        <f>Mens!F97</f>
        <v>25</v>
      </c>
      <c r="AM97" s="38">
        <f>Mens!G97</f>
        <v>0</v>
      </c>
      <c r="AN97" s="38">
        <f>Mens!H97</f>
        <v>0</v>
      </c>
      <c r="AO97" s="38">
        <f>Mens!I97</f>
        <v>0</v>
      </c>
      <c r="AP97" s="38">
        <f>Mens!J97</f>
        <v>25</v>
      </c>
    </row>
    <row r="98" spans="1:42" ht="12.75">
      <c r="A98" s="11" t="s">
        <v>46</v>
      </c>
      <c r="B98" s="11"/>
      <c r="C98" s="11"/>
      <c r="D98" s="30"/>
      <c r="E98" s="11"/>
      <c r="F98" s="48"/>
      <c r="G98" s="79"/>
      <c r="H98" s="66"/>
      <c r="I98" s="40">
        <f>+T94</f>
        <v>416.96</v>
      </c>
      <c r="J98" s="48"/>
      <c r="K98" s="40">
        <f>+AL95+AL96+AL97</f>
        <v>3206.68</v>
      </c>
      <c r="O98" s="14" t="str">
        <f>Ladies!A98</f>
        <v>Creditors:</v>
      </c>
      <c r="P98" s="14">
        <f>Ladies!B98</f>
        <v>0</v>
      </c>
      <c r="Q98" s="14">
        <f>Ladies!C98</f>
        <v>0</v>
      </c>
      <c r="R98" s="14">
        <f>Ladies!D98</f>
        <v>0</v>
      </c>
      <c r="S98" s="14">
        <f>Ladies!E98</f>
        <v>0</v>
      </c>
      <c r="T98" s="13">
        <f>Ladies!F98</f>
        <v>0</v>
      </c>
      <c r="U98" s="14">
        <f>Ladies!G98</f>
        <v>0</v>
      </c>
      <c r="V98" s="14">
        <f>Ladies!H98</f>
        <v>0</v>
      </c>
      <c r="W98" s="66">
        <f>Ladies!I98</f>
        <v>0</v>
      </c>
      <c r="AG98" s="38">
        <f>Mens!A98</f>
        <v>0</v>
      </c>
      <c r="AH98" s="38">
        <f>Mens!B98</f>
        <v>0</v>
      </c>
      <c r="AI98" s="38">
        <f>Mens!C98</f>
        <v>0</v>
      </c>
      <c r="AJ98" s="38">
        <f>Mens!D98</f>
        <v>0</v>
      </c>
      <c r="AK98" s="38">
        <f>Mens!E98</f>
        <v>0</v>
      </c>
      <c r="AL98" s="38">
        <f>Mens!F98</f>
        <v>0</v>
      </c>
      <c r="AM98" s="38">
        <f>Mens!G98</f>
        <v>0</v>
      </c>
      <c r="AN98" s="38">
        <f>Mens!H98</f>
        <v>0</v>
      </c>
      <c r="AO98" s="38">
        <f>Mens!I98</f>
        <v>0</v>
      </c>
      <c r="AP98" s="38">
        <f>Mens!J98</f>
        <v>0</v>
      </c>
    </row>
    <row r="99" spans="1:42" ht="13.5" thickBot="1">
      <c r="A99" s="11"/>
      <c r="B99" s="11"/>
      <c r="C99" s="11"/>
      <c r="D99" s="30"/>
      <c r="E99" s="31"/>
      <c r="F99" s="24">
        <f>SUM(F91:F98)</f>
        <v>2828.0699999999997</v>
      </c>
      <c r="G99" s="90"/>
      <c r="H99" s="91"/>
      <c r="I99" s="24">
        <f>SUM(I91:I98)</f>
        <v>24543.86</v>
      </c>
      <c r="J99" s="32"/>
      <c r="K99" s="24">
        <f>SUM(K91:K98)</f>
        <v>30725.690000000002</v>
      </c>
      <c r="O99" s="14">
        <f>Ladies!A99</f>
        <v>0</v>
      </c>
      <c r="P99" s="14" t="str">
        <f>Ladies!B99</f>
        <v>P.C. sum for Engraving</v>
      </c>
      <c r="Q99" s="14">
        <f>Ladies!C99</f>
        <v>0</v>
      </c>
      <c r="R99" s="14">
        <f>Ladies!D99</f>
        <v>0</v>
      </c>
      <c r="S99" s="14">
        <f>Ladies!E99</f>
        <v>0</v>
      </c>
      <c r="T99" s="13">
        <f>Ladies!F99</f>
        <v>-150</v>
      </c>
      <c r="U99" s="14">
        <f>Ladies!G99</f>
        <v>0</v>
      </c>
      <c r="V99" s="14">
        <f>Ladies!H99</f>
        <v>0</v>
      </c>
      <c r="W99" s="66">
        <f>Ladies!I99</f>
        <v>-150</v>
      </c>
      <c r="AG99" s="38">
        <f>Mens!A99</f>
        <v>0</v>
      </c>
      <c r="AH99" s="38">
        <f>Mens!B99</f>
        <v>0</v>
      </c>
      <c r="AI99" s="38">
        <f>Mens!C99</f>
        <v>0</v>
      </c>
      <c r="AJ99" s="38">
        <f>Mens!D99</f>
        <v>0</v>
      </c>
      <c r="AK99" s="38">
        <f>Mens!E99</f>
        <v>0</v>
      </c>
      <c r="AL99" s="38">
        <f>Mens!F99</f>
        <v>0</v>
      </c>
      <c r="AM99" s="38">
        <f>Mens!G99</f>
        <v>0</v>
      </c>
      <c r="AN99" s="38">
        <f>Mens!H99</f>
        <v>0</v>
      </c>
      <c r="AO99" s="38">
        <f>Mens!I99</f>
        <v>0</v>
      </c>
      <c r="AP99" s="38">
        <f>Mens!J99</f>
        <v>0</v>
      </c>
    </row>
    <row r="100" spans="1:42" ht="13.5" thickTop="1">
      <c r="A100" s="11"/>
      <c r="B100" s="11"/>
      <c r="C100" s="11"/>
      <c r="D100" s="30"/>
      <c r="E100" s="11"/>
      <c r="F100" s="48"/>
      <c r="G100" s="79"/>
      <c r="H100" s="66"/>
      <c r="J100" s="48"/>
      <c r="O100" s="14">
        <f>Ladies!A100</f>
        <v>0</v>
      </c>
      <c r="P100" s="14" t="str">
        <f>Ladies!B100</f>
        <v>2020 Comp fees paid in advance</v>
      </c>
      <c r="Q100" s="14">
        <f>Ladies!C100</f>
        <v>0</v>
      </c>
      <c r="R100" s="14">
        <f>Ladies!D100</f>
        <v>0</v>
      </c>
      <c r="S100" s="14">
        <f>Ladies!E100</f>
        <v>0</v>
      </c>
      <c r="T100" s="13">
        <f>Ladies!F100</f>
        <v>-10</v>
      </c>
      <c r="U100" s="14">
        <f>Ladies!G100</f>
        <v>0</v>
      </c>
      <c r="V100" s="14">
        <f>Ladies!H100</f>
        <v>0</v>
      </c>
      <c r="W100" s="66">
        <f>Ladies!I100</f>
        <v>-179.5</v>
      </c>
      <c r="AG100" s="38" t="str">
        <f>Mens!A100</f>
        <v>TOTAL ASSETS</v>
      </c>
      <c r="AH100" s="38">
        <f>Mens!B100</f>
        <v>0</v>
      </c>
      <c r="AI100" s="38">
        <f>Mens!C100</f>
        <v>0</v>
      </c>
      <c r="AJ100" s="38">
        <f>Mens!D100</f>
        <v>0</v>
      </c>
      <c r="AK100" s="38">
        <f>Mens!E100</f>
        <v>0</v>
      </c>
      <c r="AL100" s="38">
        <f>Mens!F100</f>
        <v>30725.690000000002</v>
      </c>
      <c r="AM100" s="38">
        <f>Mens!G100</f>
        <v>0</v>
      </c>
      <c r="AN100" s="38">
        <f>Mens!H100</f>
        <v>0</v>
      </c>
      <c r="AO100" s="38">
        <f>Mens!I100</f>
        <v>0</v>
      </c>
      <c r="AP100" s="38">
        <f>Mens!J100</f>
        <v>22668.46</v>
      </c>
    </row>
    <row r="101" spans="1:42" ht="12.75">
      <c r="A101" s="9" t="s">
        <v>11</v>
      </c>
      <c r="B101" s="11"/>
      <c r="C101" s="11"/>
      <c r="D101" s="30"/>
      <c r="E101" s="11"/>
      <c r="F101" s="48"/>
      <c r="G101" s="79"/>
      <c r="H101" s="66"/>
      <c r="J101" s="48"/>
      <c r="O101" s="14">
        <f>Ladies!A101</f>
        <v>0</v>
      </c>
      <c r="P101" s="14" t="str">
        <f>Ladies!B101</f>
        <v>B.Overton balance of bequest</v>
      </c>
      <c r="Q101" s="14">
        <f>Ladies!C101</f>
        <v>0</v>
      </c>
      <c r="R101" s="14">
        <f>Ladies!D101</f>
        <v>0</v>
      </c>
      <c r="S101" s="14">
        <f>Ladies!E101</f>
        <v>0</v>
      </c>
      <c r="T101" s="13">
        <f>Ladies!F101</f>
        <v>-149.05</v>
      </c>
      <c r="U101" s="14">
        <f>Ladies!G101</f>
        <v>0</v>
      </c>
      <c r="V101" s="14">
        <f>Ladies!H101</f>
        <v>0</v>
      </c>
      <c r="W101" s="66">
        <f>Ladies!I101</f>
        <v>-149.05</v>
      </c>
      <c r="AG101" s="38">
        <f>Mens!A101</f>
        <v>0</v>
      </c>
      <c r="AH101" s="38">
        <f>Mens!B101</f>
        <v>0</v>
      </c>
      <c r="AI101" s="38">
        <f>Mens!C101</f>
        <v>0</v>
      </c>
      <c r="AJ101" s="38">
        <f>Mens!D101</f>
        <v>0</v>
      </c>
      <c r="AK101" s="38">
        <f>Mens!E101</f>
        <v>0</v>
      </c>
      <c r="AL101" s="38">
        <f>Mens!F101</f>
        <v>0</v>
      </c>
      <c r="AM101" s="38">
        <f>Mens!G101</f>
        <v>0</v>
      </c>
      <c r="AN101" s="38">
        <f>Mens!H101</f>
        <v>0</v>
      </c>
      <c r="AO101" s="38">
        <f>Mens!I101</f>
        <v>0</v>
      </c>
      <c r="AP101" s="38">
        <f>Mens!J101</f>
        <v>0</v>
      </c>
    </row>
    <row r="102" spans="1:42" ht="12.75">
      <c r="A102" s="11" t="s">
        <v>17</v>
      </c>
      <c r="B102" s="11"/>
      <c r="C102" s="11"/>
      <c r="D102" s="30"/>
      <c r="E102" s="11"/>
      <c r="F102" s="48">
        <f>'GBA 2010'!E96</f>
        <v>2811.99</v>
      </c>
      <c r="G102" s="79"/>
      <c r="H102" s="66"/>
      <c r="I102" s="40">
        <v>24512.67</v>
      </c>
      <c r="J102" s="48"/>
      <c r="K102" s="40">
        <f>+AL103</f>
        <v>22668.46</v>
      </c>
      <c r="O102" s="14">
        <f>Ladies!A102</f>
        <v>0</v>
      </c>
      <c r="P102" s="14">
        <f>Ladies!B102</f>
        <v>0</v>
      </c>
      <c r="Q102" s="14">
        <f>Ladies!C102</f>
        <v>0</v>
      </c>
      <c r="R102" s="14">
        <f>Ladies!D102</f>
        <v>0</v>
      </c>
      <c r="S102" s="14">
        <f>Ladies!E102</f>
        <v>0</v>
      </c>
      <c r="T102" s="13">
        <f>Ladies!F102</f>
        <v>-309.05</v>
      </c>
      <c r="U102" s="14">
        <f>Ladies!G102</f>
        <v>0</v>
      </c>
      <c r="V102" s="14">
        <f>Ladies!H102</f>
        <v>0</v>
      </c>
      <c r="W102" s="66">
        <f>Ladies!I102</f>
        <v>-478.55</v>
      </c>
      <c r="AG102" s="38" t="str">
        <f>Mens!A102</f>
        <v>REPRESENTED BY:</v>
      </c>
      <c r="AH102" s="38">
        <f>Mens!B102</f>
        <v>0</v>
      </c>
      <c r="AI102" s="38">
        <f>Mens!C102</f>
        <v>0</v>
      </c>
      <c r="AJ102" s="38">
        <f>Mens!D102</f>
        <v>0</v>
      </c>
      <c r="AK102" s="38">
        <f>Mens!E102</f>
        <v>0</v>
      </c>
      <c r="AL102" s="38">
        <f>Mens!F102</f>
        <v>0</v>
      </c>
      <c r="AM102" s="38">
        <f>Mens!G102</f>
        <v>0</v>
      </c>
      <c r="AN102" s="38">
        <f>Mens!H102</f>
        <v>0</v>
      </c>
      <c r="AO102" s="38">
        <f>Mens!I102</f>
        <v>0</v>
      </c>
      <c r="AP102" s="38">
        <f>Mens!J102</f>
        <v>0</v>
      </c>
    </row>
    <row r="103" spans="1:42" ht="12.75">
      <c r="A103" s="11" t="s">
        <v>16</v>
      </c>
      <c r="B103" s="11"/>
      <c r="C103" s="11"/>
      <c r="D103" s="26"/>
      <c r="E103" s="11"/>
      <c r="F103" s="32">
        <f>'GBA 2010'!E97</f>
        <v>16.080000000001746</v>
      </c>
      <c r="G103" s="79"/>
      <c r="H103" s="66"/>
      <c r="I103" s="32">
        <f>+I82</f>
        <v>31.189999999999145</v>
      </c>
      <c r="J103" s="32"/>
      <c r="K103" s="19">
        <f>+K82</f>
        <v>8057.23</v>
      </c>
      <c r="O103" s="14">
        <f>Ladies!A103</f>
        <v>0</v>
      </c>
      <c r="P103" s="14">
        <f>Ladies!B103</f>
        <v>0</v>
      </c>
      <c r="Q103" s="14">
        <f>Ladies!C103</f>
        <v>0</v>
      </c>
      <c r="R103" s="14">
        <f>Ladies!D103</f>
        <v>0</v>
      </c>
      <c r="S103" s="14">
        <f>Ladies!E103</f>
        <v>0</v>
      </c>
      <c r="T103" s="13">
        <f>Ladies!F103</f>
        <v>0</v>
      </c>
      <c r="U103" s="14">
        <f>Ladies!G103</f>
        <v>0</v>
      </c>
      <c r="V103" s="14">
        <f>Ladies!H103</f>
        <v>0</v>
      </c>
      <c r="W103" s="66">
        <f>Ladies!I103</f>
        <v>0</v>
      </c>
      <c r="AG103" s="38" t="str">
        <f>Mens!A103</f>
        <v>Balance brought forward 1 October 2017</v>
      </c>
      <c r="AH103" s="38">
        <f>Mens!B103</f>
        <v>0</v>
      </c>
      <c r="AI103" s="38">
        <f>Mens!C103</f>
        <v>0</v>
      </c>
      <c r="AJ103" s="38">
        <f>Mens!D103</f>
        <v>0</v>
      </c>
      <c r="AK103" s="38">
        <f>Mens!E103</f>
        <v>0</v>
      </c>
      <c r="AL103" s="38">
        <f>Mens!F103</f>
        <v>22668.46</v>
      </c>
      <c r="AM103" s="38">
        <f>Mens!G103</f>
        <v>0</v>
      </c>
      <c r="AN103" s="38">
        <f>Mens!H103</f>
        <v>0</v>
      </c>
      <c r="AO103" s="38">
        <f>Mens!I103</f>
        <v>0</v>
      </c>
      <c r="AP103" s="38">
        <f>Mens!J103</f>
        <v>19035.44</v>
      </c>
    </row>
    <row r="104" spans="1:42" ht="13.5" thickBot="1">
      <c r="A104" s="11" t="s">
        <v>62</v>
      </c>
      <c r="B104" s="11"/>
      <c r="C104" s="11"/>
      <c r="D104" s="26"/>
      <c r="E104" s="11"/>
      <c r="F104" s="33">
        <f>SUM(F102:F103)</f>
        <v>2828.0700000000015</v>
      </c>
      <c r="G104" s="203"/>
      <c r="H104" s="66"/>
      <c r="I104" s="33">
        <f>SUM(I102:I103)</f>
        <v>24543.859999999997</v>
      </c>
      <c r="J104" s="32"/>
      <c r="K104" s="33">
        <f>SUM(K102:K103)</f>
        <v>30725.69</v>
      </c>
      <c r="O104" s="14">
        <f>Ladies!A104</f>
        <v>0</v>
      </c>
      <c r="P104" s="14">
        <f>Ladies!B104</f>
        <v>0</v>
      </c>
      <c r="Q104" s="14">
        <f>Ladies!C104</f>
        <v>0</v>
      </c>
      <c r="R104" s="14">
        <f>Ladies!D104</f>
        <v>0</v>
      </c>
      <c r="S104" s="14">
        <f>Ladies!E104</f>
        <v>0</v>
      </c>
      <c r="T104" s="13">
        <f>Ladies!F104</f>
        <v>24543.86</v>
      </c>
      <c r="U104" s="14">
        <f>Ladies!G104</f>
        <v>0</v>
      </c>
      <c r="V104" s="14">
        <f>Ladies!H104</f>
        <v>0</v>
      </c>
      <c r="W104" s="66">
        <f>Ladies!I104</f>
        <v>24512.670000000002</v>
      </c>
      <c r="AG104" s="38" t="str">
        <f>Mens!A104</f>
        <v>Profit/ for year</v>
      </c>
      <c r="AH104" s="38">
        <f>Mens!B104</f>
        <v>0</v>
      </c>
      <c r="AI104" s="38">
        <f>Mens!C104</f>
        <v>0</v>
      </c>
      <c r="AJ104" s="38">
        <f>Mens!D104</f>
        <v>0</v>
      </c>
      <c r="AK104" s="38">
        <f>Mens!E104</f>
        <v>0</v>
      </c>
      <c r="AL104" s="38">
        <f>Mens!F104</f>
        <v>8057.23</v>
      </c>
      <c r="AM104" s="38">
        <f>Mens!G104</f>
        <v>0</v>
      </c>
      <c r="AN104" s="38">
        <f>Mens!H104</f>
        <v>0</v>
      </c>
      <c r="AO104" s="38">
        <f>Mens!I104</f>
        <v>0</v>
      </c>
      <c r="AP104" s="38">
        <f>Mens!J104</f>
        <v>3633.02</v>
      </c>
    </row>
    <row r="105" spans="1:42" ht="12.75">
      <c r="A105" s="11"/>
      <c r="B105" s="11"/>
      <c r="C105" s="11"/>
      <c r="D105" s="26"/>
      <c r="E105" s="11"/>
      <c r="F105" s="32"/>
      <c r="G105" s="66"/>
      <c r="H105" s="66"/>
      <c r="I105" s="32"/>
      <c r="J105" s="32"/>
      <c r="K105" s="48"/>
      <c r="O105" s="14" t="str">
        <f>Ladies!A105</f>
        <v>Represented by:-</v>
      </c>
      <c r="P105" s="14">
        <f>Ladies!B105</f>
        <v>0</v>
      </c>
      <c r="Q105" s="14">
        <f>Ladies!C105</f>
        <v>0</v>
      </c>
      <c r="R105" s="14">
        <f>Ladies!D105</f>
        <v>0</v>
      </c>
      <c r="S105" s="14">
        <f>Ladies!E105</f>
        <v>0</v>
      </c>
      <c r="T105" s="13">
        <f>Ladies!F105</f>
        <v>0</v>
      </c>
      <c r="U105" s="14">
        <f>Ladies!G105</f>
        <v>0</v>
      </c>
      <c r="V105" s="14">
        <f>Ladies!H105</f>
        <v>0</v>
      </c>
      <c r="W105" s="66">
        <f>Ladies!I105</f>
        <v>0</v>
      </c>
      <c r="AG105" s="38">
        <f>Mens!A105</f>
        <v>0</v>
      </c>
      <c r="AH105" s="38">
        <f>Mens!B105</f>
        <v>0</v>
      </c>
      <c r="AI105" s="38">
        <f>Mens!C105</f>
        <v>0</v>
      </c>
      <c r="AJ105" s="38">
        <f>Mens!D105</f>
        <v>0</v>
      </c>
      <c r="AK105" s="38">
        <f>Mens!E105</f>
        <v>0</v>
      </c>
      <c r="AL105" s="38">
        <f>Mens!F105</f>
        <v>30725.69</v>
      </c>
      <c r="AM105" s="38">
        <f>Mens!G105</f>
        <v>0</v>
      </c>
      <c r="AN105" s="38">
        <f>Mens!H105</f>
        <v>0</v>
      </c>
      <c r="AO105" s="38">
        <f>Mens!I105</f>
        <v>0</v>
      </c>
      <c r="AP105" s="38">
        <f>Mens!J105</f>
        <v>22668.46</v>
      </c>
    </row>
    <row r="106" spans="1:42" ht="12.75">
      <c r="A106" s="2"/>
      <c r="G106" s="40"/>
      <c r="H106" s="40"/>
      <c r="O106" s="14" t="str">
        <f>Ladies!A106</f>
        <v>Balance forward</v>
      </c>
      <c r="P106" s="14">
        <f>Ladies!B106</f>
        <v>0</v>
      </c>
      <c r="Q106" s="14">
        <f>Ladies!C106</f>
        <v>43009</v>
      </c>
      <c r="R106" s="14">
        <f>Ladies!D106</f>
        <v>0</v>
      </c>
      <c r="S106" s="14">
        <f>Ladies!E106</f>
        <v>0</v>
      </c>
      <c r="T106" s="13">
        <f>Ladies!F106</f>
        <v>24512.67</v>
      </c>
      <c r="U106" s="14">
        <f>Ladies!G106</f>
        <v>0</v>
      </c>
      <c r="V106" s="14">
        <f>Ladies!H106</f>
        <v>0</v>
      </c>
      <c r="W106" s="66">
        <f>Ladies!I106</f>
        <v>22860.04</v>
      </c>
      <c r="AG106" s="38">
        <f>Mens!A106</f>
        <v>0</v>
      </c>
      <c r="AH106" s="38">
        <f>Mens!B106</f>
        <v>0</v>
      </c>
      <c r="AI106" s="38">
        <f>Mens!C106</f>
        <v>0</v>
      </c>
      <c r="AJ106" s="38">
        <f>Mens!D106</f>
        <v>0</v>
      </c>
      <c r="AK106" s="38">
        <f>Mens!E106</f>
        <v>0</v>
      </c>
      <c r="AL106" s="38">
        <f>Mens!F106</f>
        <v>0</v>
      </c>
      <c r="AM106" s="38">
        <f>Mens!G106</f>
        <v>0</v>
      </c>
      <c r="AN106" s="38">
        <f>Mens!H106</f>
        <v>0</v>
      </c>
      <c r="AO106" s="38">
        <f>Mens!I106</f>
        <v>0</v>
      </c>
      <c r="AP106" s="38">
        <f>Mens!J106</f>
        <v>0</v>
      </c>
    </row>
    <row r="107" spans="6:23" ht="12.75">
      <c r="F107" s="40">
        <f>+F99-F104</f>
        <v>0</v>
      </c>
      <c r="G107" s="40"/>
      <c r="H107" s="40"/>
      <c r="I107" s="40">
        <f>+I99-I104</f>
        <v>0</v>
      </c>
      <c r="K107" s="40">
        <f>+K99-K104</f>
        <v>0</v>
      </c>
      <c r="O107" s="14" t="str">
        <f>Ladies!A107</f>
        <v>Surplus for the year</v>
      </c>
      <c r="P107" s="14">
        <f>Ladies!B107</f>
        <v>0</v>
      </c>
      <c r="Q107" s="14">
        <f>Ladies!C107</f>
        <v>0</v>
      </c>
      <c r="R107" s="14">
        <f>Ladies!D107</f>
        <v>0</v>
      </c>
      <c r="S107" s="14">
        <f>Ladies!E107</f>
        <v>0</v>
      </c>
      <c r="T107" s="13">
        <f>Ladies!F107</f>
        <v>31.19000000000051</v>
      </c>
      <c r="U107" s="14">
        <f>Ladies!G107</f>
        <v>0</v>
      </c>
      <c r="V107" s="14">
        <f>Ladies!H107</f>
        <v>0</v>
      </c>
      <c r="W107" s="66">
        <f>Ladies!I107</f>
        <v>1652.63</v>
      </c>
    </row>
    <row r="108" spans="1:23" ht="12.75">
      <c r="A108" s="11"/>
      <c r="G108" s="40"/>
      <c r="H108" s="40"/>
      <c r="I108" s="41"/>
      <c r="J108" s="41"/>
      <c r="O108" s="14" t="str">
        <f>Ladies!A108</f>
        <v>Balance carried forward</v>
      </c>
      <c r="P108" s="14">
        <f>Ladies!B108</f>
        <v>0</v>
      </c>
      <c r="Q108" s="14">
        <f>Ladies!C108</f>
        <v>43373</v>
      </c>
      <c r="R108" s="14">
        <f>Ladies!D108</f>
        <v>0</v>
      </c>
      <c r="S108" s="14">
        <f>Ladies!E108</f>
        <v>0</v>
      </c>
      <c r="T108" s="13">
        <f>Ladies!F108</f>
        <v>24543.86</v>
      </c>
      <c r="U108" s="14">
        <f>Ladies!G108</f>
        <v>0</v>
      </c>
      <c r="V108" s="14">
        <f>Ladies!H108</f>
        <v>0</v>
      </c>
      <c r="W108" s="66">
        <f>Ladies!I108</f>
        <v>24512.67</v>
      </c>
    </row>
    <row r="109" spans="15:23" ht="12.75">
      <c r="O109" s="14">
        <f>Ladies!A109</f>
        <v>0</v>
      </c>
      <c r="P109" s="14">
        <f>Ladies!B109</f>
        <v>0</v>
      </c>
      <c r="Q109" s="14">
        <f>Ladies!C109</f>
        <v>0</v>
      </c>
      <c r="R109" s="14">
        <f>Ladies!D109</f>
        <v>0</v>
      </c>
      <c r="S109" s="14">
        <f>Ladies!E109</f>
        <v>0</v>
      </c>
      <c r="T109" s="13">
        <f>Ladies!F109</f>
        <v>0</v>
      </c>
      <c r="U109" s="14">
        <f>Ladies!G109</f>
        <v>0</v>
      </c>
      <c r="V109" s="14">
        <f>Ladies!H109</f>
        <v>0</v>
      </c>
      <c r="W109" s="66">
        <f>Ladies!I109</f>
        <v>0</v>
      </c>
    </row>
    <row r="110" spans="15:23" ht="12.75">
      <c r="O110" s="14">
        <f>Ladies!A110</f>
        <v>0</v>
      </c>
      <c r="P110" s="14">
        <f>Ladies!B110</f>
        <v>0</v>
      </c>
      <c r="Q110" s="14">
        <f>Ladies!C110</f>
        <v>0</v>
      </c>
      <c r="R110" s="14">
        <f>Ladies!D110</f>
        <v>0</v>
      </c>
      <c r="S110" s="14">
        <f>Ladies!E110</f>
        <v>0</v>
      </c>
      <c r="T110" s="13">
        <f>Ladies!F110</f>
        <v>0</v>
      </c>
      <c r="U110" s="14">
        <f>Ladies!G110</f>
        <v>0</v>
      </c>
      <c r="V110" s="14">
        <f>Ladies!H110</f>
        <v>0</v>
      </c>
      <c r="W110" s="66">
        <f>Ladies!I110</f>
        <v>0</v>
      </c>
    </row>
    <row r="111" spans="15:23" ht="12.75">
      <c r="O111" s="14">
        <f>Ladies!A111</f>
        <v>0</v>
      </c>
      <c r="P111" s="14" t="str">
        <f>Ladies!B111</f>
        <v>A.J.HOLE</v>
      </c>
      <c r="Q111" s="14">
        <f>Ladies!C111</f>
        <v>0</v>
      </c>
      <c r="R111" s="14">
        <f>Ladies!D111</f>
        <v>0</v>
      </c>
      <c r="S111" s="14">
        <f>Ladies!E111</f>
        <v>0</v>
      </c>
      <c r="T111" s="13">
        <f>Ladies!F111</f>
        <v>0</v>
      </c>
      <c r="U111" s="14">
        <f>Ladies!G111</f>
        <v>0</v>
      </c>
      <c r="V111" s="14">
        <f>Ladies!H111</f>
        <v>0</v>
      </c>
      <c r="W111" s="66">
        <f>Ladies!I111</f>
        <v>0</v>
      </c>
    </row>
    <row r="112" spans="15:23" ht="12.75">
      <c r="O112" s="14" t="str">
        <f>Ladies!A112</f>
        <v>GBA Women's Division Treasurer</v>
      </c>
      <c r="P112" s="14">
        <f>Ladies!B112</f>
        <v>0</v>
      </c>
      <c r="Q112" s="14">
        <f>Ladies!C112</f>
        <v>0</v>
      </c>
      <c r="R112" s="14" t="str">
        <f>Ladies!D112</f>
        <v>Date:</v>
      </c>
      <c r="S112" s="14">
        <f>Ladies!E112</f>
        <v>0</v>
      </c>
      <c r="T112" s="13" t="str">
        <f>Ladies!F112</f>
        <v>1st October 2018</v>
      </c>
      <c r="U112" s="14">
        <f>Ladies!G112</f>
        <v>0</v>
      </c>
      <c r="V112" s="14">
        <f>Ladies!H112</f>
        <v>0</v>
      </c>
      <c r="W112" s="66">
        <f>Ladies!I112</f>
        <v>0</v>
      </c>
    </row>
    <row r="113" spans="15:23" ht="12.75">
      <c r="O113" s="14">
        <f>Ladies!A113</f>
        <v>0</v>
      </c>
      <c r="P113" s="14">
        <f>Ladies!B113</f>
        <v>0</v>
      </c>
      <c r="Q113" s="14">
        <f>Ladies!C113</f>
        <v>0</v>
      </c>
      <c r="R113" s="14">
        <f>Ladies!D113</f>
        <v>0</v>
      </c>
      <c r="S113" s="14">
        <f>Ladies!E113</f>
        <v>0</v>
      </c>
      <c r="T113" s="13">
        <f>Ladies!F113</f>
        <v>0</v>
      </c>
      <c r="U113" s="14">
        <f>Ladies!G113</f>
        <v>0</v>
      </c>
      <c r="V113" s="14">
        <f>Ladies!H113</f>
        <v>0</v>
      </c>
      <c r="W113" s="66">
        <f>Ladies!I113</f>
        <v>0</v>
      </c>
    </row>
    <row r="114" spans="15:23" ht="12.75">
      <c r="O114" s="14">
        <f>Ladies!A114</f>
        <v>0</v>
      </c>
      <c r="P114" s="14">
        <f>Ladies!B114</f>
        <v>0</v>
      </c>
      <c r="Q114" s="14">
        <f>Ladies!C114</f>
        <v>0</v>
      </c>
      <c r="R114" s="14">
        <f>Ladies!D114</f>
        <v>0</v>
      </c>
      <c r="S114" s="14">
        <f>Ladies!E114</f>
        <v>0</v>
      </c>
      <c r="T114" s="13">
        <f>Ladies!F114</f>
        <v>0</v>
      </c>
      <c r="U114" s="14">
        <f>Ladies!G114</f>
        <v>0</v>
      </c>
      <c r="V114" s="14">
        <f>Ladies!H114</f>
        <v>0</v>
      </c>
      <c r="W114" s="66">
        <f>Ladies!I114</f>
        <v>0</v>
      </c>
    </row>
    <row r="115" spans="15:23" ht="12.75">
      <c r="O115" s="14">
        <f>Ladies!A115</f>
        <v>0</v>
      </c>
      <c r="P115" s="14">
        <f>Ladies!B115</f>
        <v>0</v>
      </c>
      <c r="Q115" s="14">
        <f>Ladies!C115</f>
        <v>0</v>
      </c>
      <c r="R115" s="14">
        <f>Ladies!D115</f>
        <v>0</v>
      </c>
      <c r="S115" s="14">
        <f>Ladies!E115</f>
        <v>0</v>
      </c>
      <c r="T115" s="13">
        <f>Ladies!F115</f>
        <v>0</v>
      </c>
      <c r="U115" s="14">
        <f>Ladies!G115</f>
        <v>0</v>
      </c>
      <c r="V115" s="14">
        <f>Ladies!H115</f>
        <v>0</v>
      </c>
      <c r="W115" s="66">
        <f>Ladies!I115</f>
        <v>0</v>
      </c>
    </row>
    <row r="116" spans="15:23" ht="12.75">
      <c r="O116" s="14" t="str">
        <f>Ladies!A116</f>
        <v>Gloucestershire Bowls Association Women's Division</v>
      </c>
      <c r="P116" s="14">
        <f>Ladies!B116</f>
        <v>0</v>
      </c>
      <c r="Q116" s="14">
        <f>Ladies!C116</f>
        <v>0</v>
      </c>
      <c r="R116" s="14">
        <f>Ladies!D116</f>
        <v>0</v>
      </c>
      <c r="S116" s="14">
        <f>Ladies!E116</f>
        <v>0</v>
      </c>
      <c r="T116" s="13">
        <f>Ladies!F116</f>
        <v>0</v>
      </c>
      <c r="U116" s="14">
        <f>Ladies!G116</f>
        <v>0</v>
      </c>
      <c r="V116" s="14">
        <f>Ladies!H116</f>
        <v>0</v>
      </c>
      <c r="W116" s="66">
        <f>Ladies!I116</f>
        <v>0</v>
      </c>
    </row>
    <row r="117" spans="15:23" ht="12.75">
      <c r="O117" s="14">
        <f>Ladies!A117</f>
        <v>0</v>
      </c>
      <c r="P117" s="14">
        <f>Ladies!B117</f>
        <v>0</v>
      </c>
      <c r="Q117" s="14">
        <f>Ladies!C117</f>
        <v>0</v>
      </c>
      <c r="R117" s="14">
        <f>Ladies!D117</f>
        <v>0</v>
      </c>
      <c r="S117" s="14">
        <f>Ladies!E117</f>
        <v>0</v>
      </c>
      <c r="T117" s="13">
        <f>Ladies!F117</f>
        <v>0</v>
      </c>
      <c r="U117" s="14">
        <f>Ladies!G117</f>
        <v>0</v>
      </c>
      <c r="V117" s="14">
        <f>Ladies!H117</f>
        <v>0</v>
      </c>
      <c r="W117" s="66" t="str">
        <f>Ladies!I117</f>
        <v>Page 3</v>
      </c>
    </row>
    <row r="118" spans="15:23" ht="12.75">
      <c r="O118" s="14" t="str">
        <f>Ladies!A118</f>
        <v>APPENDIX TO 2015-16 ACCOUNTS</v>
      </c>
      <c r="P118" s="14" t="str">
        <f>Ladies!B118</f>
        <v>TO 2018</v>
      </c>
      <c r="Q118" s="14" t="str">
        <f>Ladies!C118</f>
        <v>ACCOUNTS</v>
      </c>
      <c r="R118" s="14">
        <f>Ladies!D118</f>
        <v>0</v>
      </c>
      <c r="S118" s="14">
        <f>Ladies!E118</f>
        <v>0</v>
      </c>
      <c r="T118" s="13">
        <f>Ladies!F118</f>
        <v>0</v>
      </c>
      <c r="U118" s="14">
        <f>Ladies!G118</f>
        <v>0</v>
      </c>
      <c r="V118" s="14">
        <f>Ladies!H118</f>
        <v>0</v>
      </c>
      <c r="W118" s="66">
        <f>Ladies!I118</f>
        <v>0</v>
      </c>
    </row>
    <row r="119" spans="15:23" ht="12.75">
      <c r="O119" s="14">
        <f>Ladies!A119</f>
        <v>0</v>
      </c>
      <c r="P119" s="14">
        <f>Ladies!B119</f>
        <v>0</v>
      </c>
      <c r="Q119" s="14">
        <f>Ladies!C119</f>
        <v>0</v>
      </c>
      <c r="R119" s="14">
        <f>Ladies!D119</f>
        <v>0</v>
      </c>
      <c r="S119" s="14">
        <f>Ladies!E119</f>
        <v>0</v>
      </c>
      <c r="T119" s="13">
        <f>Ladies!F119</f>
        <v>0</v>
      </c>
      <c r="U119" s="14">
        <f>Ladies!G119</f>
        <v>0</v>
      </c>
      <c r="V119" s="14">
        <f>Ladies!H119</f>
        <v>0</v>
      </c>
      <c r="W119" s="66">
        <f>Ladies!I119</f>
        <v>0</v>
      </c>
    </row>
    <row r="120" spans="15:23" ht="12.75">
      <c r="O120" s="14" t="str">
        <f>Ladies!A120</f>
        <v>FIXTURES</v>
      </c>
      <c r="P120" s="14">
        <f>Ladies!B120</f>
        <v>0</v>
      </c>
      <c r="Q120" s="14">
        <f>Ladies!C120</f>
        <v>0</v>
      </c>
      <c r="R120" s="14">
        <f>Ladies!D120</f>
        <v>0</v>
      </c>
      <c r="S120" s="14">
        <f>Ladies!E120</f>
        <v>0</v>
      </c>
      <c r="T120" s="13">
        <f>Ladies!F120</f>
        <v>0</v>
      </c>
      <c r="U120" s="14">
        <f>Ladies!G120</f>
        <v>0</v>
      </c>
      <c r="V120" s="14">
        <f>Ladies!H120</f>
        <v>0</v>
      </c>
      <c r="W120" s="66">
        <f>Ladies!I120</f>
        <v>0</v>
      </c>
    </row>
    <row r="121" spans="15:23" ht="12.75">
      <c r="O121" s="14" t="str">
        <f>Ladies!A121</f>
        <v>DATE</v>
      </c>
      <c r="P121" s="14" t="str">
        <f>Ladies!B121</f>
        <v>MATCH v</v>
      </c>
      <c r="Q121" s="14">
        <f>Ladies!C121</f>
        <v>0</v>
      </c>
      <c r="R121" s="14" t="str">
        <f>Ladies!D121</f>
        <v> Surplus/loss £</v>
      </c>
      <c r="S121" s="14">
        <f>Ladies!E121</f>
        <v>0</v>
      </c>
      <c r="T121" s="13">
        <f>Ladies!F121</f>
        <v>0</v>
      </c>
      <c r="U121" s="14">
        <f>Ladies!G121</f>
        <v>0</v>
      </c>
      <c r="V121" s="14">
        <f>Ladies!H121</f>
        <v>0</v>
      </c>
      <c r="W121" s="66">
        <f>Ladies!I121</f>
        <v>0</v>
      </c>
    </row>
    <row r="122" spans="15:23" ht="12.75">
      <c r="O122" s="14">
        <f>Ladies!A122</f>
        <v>0</v>
      </c>
      <c r="P122" s="14" t="str">
        <f>Ladies!B122</f>
        <v>Somerset</v>
      </c>
      <c r="Q122" s="14">
        <f>Ladies!C122</f>
        <v>0</v>
      </c>
      <c r="R122" s="14">
        <f>Ladies!D122</f>
        <v>234</v>
      </c>
      <c r="S122" s="14">
        <f>Ladies!E122</f>
        <v>0</v>
      </c>
      <c r="T122" s="13">
        <f>Ladies!F122</f>
        <v>0</v>
      </c>
      <c r="U122" s="14">
        <f>Ladies!G122</f>
        <v>0</v>
      </c>
      <c r="V122" s="14">
        <f>Ladies!H122</f>
        <v>0</v>
      </c>
      <c r="W122" s="66">
        <f>Ladies!I122</f>
        <v>0</v>
      </c>
    </row>
    <row r="123" spans="15:23" ht="12.75">
      <c r="O123" s="14">
        <f>Ladies!A123</f>
        <v>0</v>
      </c>
      <c r="P123" s="14" t="str">
        <f>Ladies!B123</f>
        <v>Oxfordshire</v>
      </c>
      <c r="Q123" s="14">
        <f>Ladies!C123</f>
        <v>0</v>
      </c>
      <c r="R123" s="14">
        <f>Ladies!D123</f>
        <v>53.5</v>
      </c>
      <c r="S123" s="14">
        <f>Ladies!E123</f>
        <v>0</v>
      </c>
      <c r="T123" s="13">
        <f>Ladies!F123</f>
        <v>0</v>
      </c>
      <c r="U123" s="14">
        <f>Ladies!G123</f>
        <v>0</v>
      </c>
      <c r="V123" s="14">
        <f>Ladies!H123</f>
        <v>0</v>
      </c>
      <c r="W123" s="66">
        <f>Ladies!I123</f>
        <v>0</v>
      </c>
    </row>
    <row r="124" spans="15:23" ht="12.75">
      <c r="O124" s="14">
        <f>Ladies!A124</f>
        <v>0</v>
      </c>
      <c r="P124" s="14" t="str">
        <f>Ladies!B124</f>
        <v>Leics</v>
      </c>
      <c r="Q124" s="14">
        <f>Ladies!C124</f>
        <v>0</v>
      </c>
      <c r="R124" s="14">
        <f>Ladies!D124</f>
        <v>-234</v>
      </c>
      <c r="S124" s="14">
        <f>Ladies!E124</f>
        <v>0</v>
      </c>
      <c r="T124" s="13">
        <f>Ladies!F124</f>
        <v>0</v>
      </c>
      <c r="U124" s="14">
        <f>Ladies!G124</f>
        <v>0</v>
      </c>
      <c r="V124" s="14">
        <f>Ladies!H124</f>
        <v>0</v>
      </c>
      <c r="W124" s="66">
        <f>Ladies!I124</f>
        <v>0</v>
      </c>
    </row>
    <row r="125" spans="15:23" ht="12.75">
      <c r="O125" s="14">
        <f>Ladies!A125</f>
        <v>0</v>
      </c>
      <c r="P125" s="14" t="str">
        <f>Ladies!B125</f>
        <v>Worcs</v>
      </c>
      <c r="Q125" s="14">
        <f>Ladies!C125</f>
        <v>0</v>
      </c>
      <c r="R125" s="14">
        <f>Ladies!D125</f>
        <v>213</v>
      </c>
      <c r="S125" s="14">
        <f>Ladies!E125</f>
        <v>0</v>
      </c>
      <c r="T125" s="13">
        <f>Ladies!F125</f>
        <v>0</v>
      </c>
      <c r="U125" s="14">
        <f>Ladies!G125</f>
        <v>0</v>
      </c>
      <c r="V125" s="14">
        <f>Ladies!H125</f>
        <v>0</v>
      </c>
      <c r="W125" s="66">
        <f>Ladies!I125</f>
        <v>0</v>
      </c>
    </row>
    <row r="126" spans="15:23" ht="12.75">
      <c r="O126" s="14">
        <f>Ladies!A126</f>
        <v>0</v>
      </c>
      <c r="P126" s="14" t="str">
        <f>Ladies!B126</f>
        <v>Worcs (JT)</v>
      </c>
      <c r="Q126" s="14">
        <f>Ladies!C126</f>
        <v>0</v>
      </c>
      <c r="R126" s="14">
        <f>Ladies!D126</f>
        <v>91.5</v>
      </c>
      <c r="S126" s="14">
        <f>Ladies!E126</f>
        <v>0</v>
      </c>
      <c r="T126" s="13">
        <f>Ladies!F126</f>
        <v>0</v>
      </c>
      <c r="U126" s="14">
        <f>Ladies!G126</f>
        <v>0</v>
      </c>
      <c r="V126" s="14">
        <f>Ladies!H126</f>
        <v>0</v>
      </c>
      <c r="W126" s="66">
        <f>Ladies!I126</f>
        <v>0</v>
      </c>
    </row>
    <row r="127" spans="15:23" ht="12.75">
      <c r="O127" s="14">
        <f>Ladies!A127</f>
        <v>0</v>
      </c>
      <c r="P127" s="14" t="str">
        <f>Ladies!B127</f>
        <v>Berkshire</v>
      </c>
      <c r="Q127" s="14">
        <f>Ladies!C127</f>
        <v>0</v>
      </c>
      <c r="R127" s="14">
        <f>Ladies!D127</f>
        <v>216</v>
      </c>
      <c r="S127" s="14">
        <f>Ladies!E127</f>
        <v>0</v>
      </c>
      <c r="T127" s="13">
        <f>Ladies!F127</f>
        <v>0</v>
      </c>
      <c r="U127" s="14">
        <f>Ladies!G127</f>
        <v>0</v>
      </c>
      <c r="V127" s="14">
        <f>Ladies!H127</f>
        <v>0</v>
      </c>
      <c r="W127" s="66">
        <f>Ladies!I127</f>
        <v>0</v>
      </c>
    </row>
    <row r="128" spans="15:23" ht="12.75">
      <c r="O128" s="14">
        <f>Ladies!A128</f>
        <v>0</v>
      </c>
      <c r="P128" s="14" t="str">
        <f>Ladies!B128</f>
        <v>Cambs</v>
      </c>
      <c r="Q128" s="14">
        <f>Ladies!C128</f>
        <v>0</v>
      </c>
      <c r="R128" s="14">
        <f>Ladies!D128</f>
        <v>-203</v>
      </c>
      <c r="S128" s="14">
        <f>Ladies!E128</f>
        <v>0</v>
      </c>
      <c r="T128" s="13">
        <f>Ladies!F128</f>
        <v>0</v>
      </c>
      <c r="U128" s="14">
        <f>Ladies!G128</f>
        <v>0</v>
      </c>
      <c r="V128" s="14">
        <f>Ladies!H128</f>
        <v>0</v>
      </c>
      <c r="W128" s="66">
        <f>Ladies!I128</f>
        <v>0</v>
      </c>
    </row>
    <row r="129" spans="15:23" ht="12.75">
      <c r="O129" s="14">
        <f>Ladies!A129</f>
        <v>0</v>
      </c>
      <c r="P129" s="14" t="str">
        <f>Ladies!B129</f>
        <v>Hereford</v>
      </c>
      <c r="Q129" s="14">
        <f>Ladies!C129</f>
        <v>0</v>
      </c>
      <c r="R129" s="14">
        <f>Ladies!D129</f>
        <v>226</v>
      </c>
      <c r="S129" s="14">
        <f>Ladies!E129</f>
        <v>0</v>
      </c>
      <c r="T129" s="13">
        <f>Ladies!F129</f>
        <v>0</v>
      </c>
      <c r="U129" s="14">
        <f>Ladies!G129</f>
        <v>0</v>
      </c>
      <c r="V129" s="14">
        <f>Ladies!H129</f>
        <v>0</v>
      </c>
      <c r="W129" s="66">
        <f>Ladies!I129</f>
        <v>0</v>
      </c>
    </row>
    <row r="130" spans="15:23" ht="12.75">
      <c r="O130" s="14">
        <f>Ladies!A130</f>
        <v>0</v>
      </c>
      <c r="P130" s="14" t="str">
        <f>Ladies!B130</f>
        <v>Warcks</v>
      </c>
      <c r="Q130" s="14">
        <f>Ladies!C130</f>
        <v>0</v>
      </c>
      <c r="R130" s="14">
        <f>Ladies!D130</f>
        <v>-154.5</v>
      </c>
      <c r="S130" s="14">
        <f>Ladies!E130</f>
        <v>0</v>
      </c>
      <c r="T130" s="13">
        <f>Ladies!F130</f>
        <v>0</v>
      </c>
      <c r="U130" s="14">
        <f>Ladies!G130</f>
        <v>0</v>
      </c>
      <c r="V130" s="14">
        <f>Ladies!H130</f>
        <v>0</v>
      </c>
      <c r="W130" s="66">
        <f>Ladies!I130</f>
        <v>0</v>
      </c>
    </row>
    <row r="131" spans="15:23" ht="12.75">
      <c r="O131" s="14">
        <f>Ladies!A131</f>
        <v>0</v>
      </c>
      <c r="P131" s="14" t="str">
        <f>Ladies!B131</f>
        <v>Walker Cup</v>
      </c>
      <c r="Q131" s="14">
        <f>Ladies!C131</f>
        <v>0</v>
      </c>
      <c r="R131" s="14">
        <f>Ladies!D131</f>
        <v>-303.5</v>
      </c>
      <c r="S131" s="14">
        <f>Ladies!E131</f>
        <v>0</v>
      </c>
      <c r="T131" s="13">
        <f>Ladies!F131</f>
        <v>0</v>
      </c>
      <c r="U131" s="14">
        <f>Ladies!G131</f>
        <v>0</v>
      </c>
      <c r="V131" s="14">
        <f>Ladies!H131</f>
        <v>0</v>
      </c>
      <c r="W131" s="66">
        <f>Ladies!I131</f>
        <v>0</v>
      </c>
    </row>
    <row r="132" spans="15:23" ht="12.75">
      <c r="O132" s="14">
        <f>Ladies!A132</f>
        <v>0</v>
      </c>
      <c r="P132" s="14" t="str">
        <f>Ladies!B132</f>
        <v>Ladies/Gents</v>
      </c>
      <c r="Q132" s="14">
        <f>Ladies!C132</f>
        <v>0</v>
      </c>
      <c r="R132" s="14">
        <f>Ladies!D132</f>
        <v>22</v>
      </c>
      <c r="S132" s="14">
        <f>Ladies!E132</f>
        <v>0</v>
      </c>
      <c r="T132" s="13">
        <f>Ladies!F132</f>
        <v>0</v>
      </c>
      <c r="U132" s="14">
        <f>Ladies!G132</f>
        <v>0</v>
      </c>
      <c r="V132" s="14">
        <f>Ladies!H132</f>
        <v>0</v>
      </c>
      <c r="W132" s="66">
        <f>Ladies!I132</f>
        <v>0</v>
      </c>
    </row>
    <row r="133" spans="15:23" ht="12.75">
      <c r="O133" s="14">
        <f>Ladies!A133</f>
        <v>0</v>
      </c>
      <c r="P133" s="14" t="str">
        <f>Ladies!B133</f>
        <v>Warcks MEL</v>
      </c>
      <c r="Q133" s="14">
        <f>Ladies!C133</f>
        <v>0</v>
      </c>
      <c r="R133" s="14">
        <f>Ladies!D133</f>
        <v>-98.75</v>
      </c>
      <c r="S133" s="14">
        <f>Ladies!E133</f>
        <v>0</v>
      </c>
      <c r="T133" s="13">
        <f>Ladies!F133</f>
        <v>0</v>
      </c>
      <c r="U133" s="14">
        <f>Ladies!G133</f>
        <v>0</v>
      </c>
      <c r="V133" s="14">
        <f>Ladies!H133</f>
        <v>0</v>
      </c>
      <c r="W133" s="66">
        <f>Ladies!I133</f>
        <v>0</v>
      </c>
    </row>
    <row r="134" spans="15:23" ht="12.75">
      <c r="O134" s="14">
        <f>Ladies!A134</f>
        <v>0</v>
      </c>
      <c r="P134" s="14" t="str">
        <f>Ladies!B134</f>
        <v>Devon (JT)</v>
      </c>
      <c r="Q134" s="14">
        <f>Ladies!C134</f>
        <v>0</v>
      </c>
      <c r="R134" s="14">
        <f>Ladies!D134</f>
        <v>165</v>
      </c>
      <c r="S134" s="14">
        <f>Ladies!E134</f>
        <v>0</v>
      </c>
      <c r="T134" s="13" t="str">
        <f>Ladies!F134</f>
        <v>Expenses:</v>
      </c>
      <c r="U134" s="14">
        <f>Ladies!G134</f>
        <v>0</v>
      </c>
      <c r="V134" s="14">
        <f>Ladies!H134</f>
        <v>0</v>
      </c>
      <c r="W134" s="66">
        <f>Ladies!I134</f>
        <v>0</v>
      </c>
    </row>
    <row r="135" spans="15:23" ht="12.75">
      <c r="O135" s="14">
        <f>Ladies!A135</f>
        <v>0</v>
      </c>
      <c r="P135" s="14" t="str">
        <f>Ladies!B135</f>
        <v>Bucks</v>
      </c>
      <c r="Q135" s="14">
        <f>Ladies!C135</f>
        <v>0</v>
      </c>
      <c r="R135" s="14">
        <f>Ladies!D135</f>
        <v>-287</v>
      </c>
      <c r="S135" s="14">
        <f>Ladies!E135</f>
        <v>0</v>
      </c>
      <c r="T135" s="13" t="str">
        <f>Ladies!F135</f>
        <v>Selectors' expenses</v>
      </c>
      <c r="U135" s="14">
        <f>Ladies!G135</f>
        <v>0</v>
      </c>
      <c r="V135" s="14">
        <f>Ladies!H135</f>
        <v>0</v>
      </c>
      <c r="W135" s="66">
        <f>Ladies!I135</f>
        <v>42.39</v>
      </c>
    </row>
    <row r="136" spans="15:23" ht="12.75">
      <c r="O136" s="14">
        <f>Ladies!A136</f>
        <v>0</v>
      </c>
      <c r="P136" s="14" t="str">
        <f>Ladies!B136</f>
        <v>Notts MEL</v>
      </c>
      <c r="Q136" s="14">
        <f>Ladies!C136</f>
        <v>0</v>
      </c>
      <c r="R136" s="14">
        <f>Ladies!D136</f>
        <v>-315</v>
      </c>
      <c r="S136" s="14">
        <f>Ladies!E136</f>
        <v>0</v>
      </c>
      <c r="T136" s="13" t="str">
        <f>Ladies!F136</f>
        <v>MEL</v>
      </c>
      <c r="U136" s="14">
        <f>Ladies!G136</f>
        <v>0</v>
      </c>
      <c r="V136" s="14">
        <f>Ladies!H136</f>
        <v>0</v>
      </c>
      <c r="W136" s="66">
        <f>Ladies!I136</f>
        <v>121.86</v>
      </c>
    </row>
    <row r="137" spans="15:23" ht="12.75">
      <c r="O137" s="14">
        <f>Ladies!A137</f>
        <v>0</v>
      </c>
      <c r="P137" s="14" t="str">
        <f>Ladies!B137</f>
        <v>Glamorgan</v>
      </c>
      <c r="Q137" s="14">
        <f>Ladies!C137</f>
        <v>0</v>
      </c>
      <c r="R137" s="14">
        <f>Ladies!D137</f>
        <v>192.5</v>
      </c>
      <c r="S137" s="14">
        <f>Ladies!E137</f>
        <v>0</v>
      </c>
      <c r="T137" s="13">
        <f>Ladies!F137</f>
        <v>0</v>
      </c>
      <c r="U137" s="14">
        <f>Ladies!G137</f>
        <v>0</v>
      </c>
      <c r="V137" s="14">
        <f>Ladies!H137</f>
        <v>0</v>
      </c>
      <c r="W137" s="66">
        <f>Ladies!I137</f>
        <v>164.25</v>
      </c>
    </row>
  </sheetData>
  <sheetProtection/>
  <mergeCells count="4">
    <mergeCell ref="A1:G1"/>
    <mergeCell ref="A3:F3"/>
    <mergeCell ref="O1:W1"/>
    <mergeCell ref="O3:T3"/>
  </mergeCells>
  <printOptions/>
  <pageMargins left="0.736220472" right="0.236220472440945" top="0" bottom="0" header="0" footer="0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59">
      <selection activeCell="M83" sqref="M83"/>
    </sheetView>
  </sheetViews>
  <sheetFormatPr defaultColWidth="9.140625" defaultRowHeight="12.75"/>
  <cols>
    <col min="3" max="3" width="11.28125" style="0" bestFit="1" customWidth="1"/>
  </cols>
  <sheetData>
    <row r="1" spans="1:10" ht="20.25">
      <c r="A1" s="245" t="s">
        <v>63</v>
      </c>
      <c r="B1" s="246"/>
      <c r="C1" s="246"/>
      <c r="D1" s="246"/>
      <c r="E1" s="246"/>
      <c r="F1" s="246"/>
      <c r="G1" s="246"/>
      <c r="H1" s="246"/>
      <c r="I1" s="246"/>
      <c r="J1" s="38"/>
    </row>
    <row r="2" spans="1:10" ht="12.75">
      <c r="A2" s="2" t="s">
        <v>64</v>
      </c>
      <c r="B2" s="2"/>
      <c r="C2" s="2"/>
      <c r="D2" s="3"/>
      <c r="E2" s="2"/>
      <c r="F2" s="35"/>
      <c r="G2" s="5"/>
      <c r="H2" s="5"/>
      <c r="I2" s="3" t="s">
        <v>65</v>
      </c>
      <c r="J2" s="38"/>
    </row>
    <row r="3" spans="1:10" ht="12.75">
      <c r="A3" s="247" t="s">
        <v>66</v>
      </c>
      <c r="B3" s="246"/>
      <c r="C3" s="246"/>
      <c r="D3" s="246"/>
      <c r="E3" s="246"/>
      <c r="F3" s="246"/>
      <c r="G3" s="38"/>
      <c r="H3" s="53"/>
      <c r="I3" s="41"/>
      <c r="J3" s="38"/>
    </row>
    <row r="4" spans="1:10" ht="12.75">
      <c r="A4" s="6"/>
      <c r="B4" s="42"/>
      <c r="C4" s="42"/>
      <c r="D4" s="42"/>
      <c r="E4" s="42"/>
      <c r="F4" s="42"/>
      <c r="G4" s="38"/>
      <c r="H4" s="38"/>
      <c r="I4" s="41"/>
      <c r="J4" s="38"/>
    </row>
    <row r="5" spans="1:10" ht="15.75">
      <c r="A5" s="28" t="s">
        <v>2</v>
      </c>
      <c r="B5" s="38"/>
      <c r="C5" s="38"/>
      <c r="D5" s="3" t="s">
        <v>67</v>
      </c>
      <c r="E5" s="38"/>
      <c r="F5" s="3"/>
      <c r="G5" s="38"/>
      <c r="H5" s="38"/>
      <c r="I5" s="3" t="s">
        <v>68</v>
      </c>
      <c r="J5" s="38"/>
    </row>
    <row r="6" spans="1:10" ht="12.75">
      <c r="A6" s="11" t="s">
        <v>40</v>
      </c>
      <c r="B6" s="11"/>
      <c r="C6" s="12" t="s">
        <v>0</v>
      </c>
      <c r="D6" s="54">
        <v>24</v>
      </c>
      <c r="E6" s="11"/>
      <c r="F6" s="55"/>
      <c r="G6" s="11"/>
      <c r="H6" s="11"/>
      <c r="I6" s="54">
        <v>58.5</v>
      </c>
      <c r="J6" s="11"/>
    </row>
    <row r="7" spans="1:10" ht="12.75">
      <c r="A7" s="11" t="s">
        <v>69</v>
      </c>
      <c r="B7" s="11"/>
      <c r="C7" s="11"/>
      <c r="D7" s="30">
        <v>-508.22</v>
      </c>
      <c r="E7" s="11"/>
      <c r="F7" s="55"/>
      <c r="G7" s="11"/>
      <c r="H7" s="11"/>
      <c r="I7" s="30">
        <v>-618.54</v>
      </c>
      <c r="J7" s="11"/>
    </row>
    <row r="8" spans="1:10" ht="13.5" thickBot="1">
      <c r="A8" s="11" t="s">
        <v>70</v>
      </c>
      <c r="B8" s="11"/>
      <c r="C8" s="11"/>
      <c r="D8" s="56">
        <v>0</v>
      </c>
      <c r="E8" s="16"/>
      <c r="F8" s="57"/>
      <c r="G8" s="16"/>
      <c r="H8" s="16"/>
      <c r="I8" s="56">
        <v>0</v>
      </c>
      <c r="J8" s="11"/>
    </row>
    <row r="9" spans="1:10" ht="12.75">
      <c r="A9" s="11"/>
      <c r="B9" s="11"/>
      <c r="C9" s="11"/>
      <c r="D9" s="30">
        <f>SUM(D6:D8)</f>
        <v>-484.22</v>
      </c>
      <c r="E9" s="16"/>
      <c r="F9" s="59"/>
      <c r="G9" s="16"/>
      <c r="H9" s="16"/>
      <c r="I9" s="30">
        <v>-560.04</v>
      </c>
      <c r="J9" s="11"/>
    </row>
    <row r="10" spans="1:10" ht="12.75">
      <c r="A10" s="11" t="s">
        <v>71</v>
      </c>
      <c r="B10" s="11"/>
      <c r="C10" s="25"/>
      <c r="D10" s="60">
        <v>416.96</v>
      </c>
      <c r="E10" s="16"/>
      <c r="F10" s="57"/>
      <c r="G10" s="16"/>
      <c r="H10" s="16"/>
      <c r="I10" s="60">
        <v>508.22</v>
      </c>
      <c r="J10" s="11"/>
    </row>
    <row r="11" spans="1:10" ht="12.75">
      <c r="A11" s="36"/>
      <c r="B11" s="36"/>
      <c r="C11" s="34"/>
      <c r="D11" s="17">
        <f>+D9+D10</f>
        <v>-67.26000000000005</v>
      </c>
      <c r="E11" s="16"/>
      <c r="F11" s="57"/>
      <c r="G11" s="16"/>
      <c r="H11" s="16"/>
      <c r="I11" s="17">
        <f>+I9+I10</f>
        <v>-51.819999999999936</v>
      </c>
      <c r="J11" s="11"/>
    </row>
    <row r="12" spans="1:10" ht="12.75">
      <c r="A12" s="61" t="s">
        <v>72</v>
      </c>
      <c r="B12" s="61"/>
      <c r="C12" s="11"/>
      <c r="D12" s="30"/>
      <c r="E12" s="16"/>
      <c r="F12" s="57"/>
      <c r="G12" s="16"/>
      <c r="H12" s="16"/>
      <c r="I12" s="30"/>
      <c r="J12" s="11"/>
    </row>
    <row r="13" spans="1:10" ht="12.75">
      <c r="A13" s="11" t="s">
        <v>73</v>
      </c>
      <c r="B13" s="11"/>
      <c r="C13" s="11"/>
      <c r="D13" s="30">
        <v>0</v>
      </c>
      <c r="E13" s="16"/>
      <c r="F13" s="59"/>
      <c r="G13" s="16"/>
      <c r="H13" s="16"/>
      <c r="I13" s="30">
        <v>0</v>
      </c>
      <c r="J13" s="11"/>
    </row>
    <row r="14" spans="1:10" ht="12.75">
      <c r="A14" s="11" t="s">
        <v>74</v>
      </c>
      <c r="B14" s="11"/>
      <c r="C14" s="36"/>
      <c r="D14" s="30">
        <v>4844</v>
      </c>
      <c r="E14" s="16"/>
      <c r="F14" s="59"/>
      <c r="G14" s="16"/>
      <c r="H14" s="16"/>
      <c r="I14" s="30">
        <v>4772</v>
      </c>
      <c r="J14" s="11"/>
    </row>
    <row r="15" spans="1:10" ht="12.75">
      <c r="A15" s="11" t="s">
        <v>75</v>
      </c>
      <c r="B15" s="11"/>
      <c r="C15" s="36"/>
      <c r="D15" s="30">
        <v>3012.5</v>
      </c>
      <c r="E15" s="15"/>
      <c r="F15" s="11"/>
      <c r="G15" s="15"/>
      <c r="H15" s="15"/>
      <c r="I15" s="30">
        <v>2837</v>
      </c>
      <c r="J15" s="11"/>
    </row>
    <row r="16" spans="1:10" ht="12.75">
      <c r="A16" s="11" t="s">
        <v>76</v>
      </c>
      <c r="B16" s="11"/>
      <c r="C16" s="25" t="s">
        <v>0</v>
      </c>
      <c r="D16" s="30">
        <v>0</v>
      </c>
      <c r="E16" s="15"/>
      <c r="F16" s="57"/>
      <c r="G16" s="15"/>
      <c r="H16" s="15"/>
      <c r="I16" s="30">
        <v>79</v>
      </c>
      <c r="J16" s="11"/>
    </row>
    <row r="17" spans="1:10" ht="12.75">
      <c r="A17" s="11" t="s">
        <v>77</v>
      </c>
      <c r="B17" s="11"/>
      <c r="C17" s="11"/>
      <c r="D17" s="30">
        <v>133</v>
      </c>
      <c r="E17" s="15"/>
      <c r="F17" s="57"/>
      <c r="G17" s="15"/>
      <c r="H17" s="15"/>
      <c r="I17" s="30">
        <v>152</v>
      </c>
      <c r="J17" s="11"/>
    </row>
    <row r="18" spans="1:10" ht="12.75">
      <c r="A18" s="11" t="s">
        <v>78</v>
      </c>
      <c r="B18" s="11"/>
      <c r="C18" s="11"/>
      <c r="D18" s="30">
        <v>77</v>
      </c>
      <c r="E18" s="15"/>
      <c r="F18" s="57"/>
      <c r="G18" s="15"/>
      <c r="H18" s="15"/>
      <c r="I18" s="30">
        <v>52</v>
      </c>
      <c r="J18" s="11"/>
    </row>
    <row r="19" spans="1:10" ht="12.75">
      <c r="A19" s="11" t="s">
        <v>35</v>
      </c>
      <c r="B19" s="11"/>
      <c r="C19" s="11"/>
      <c r="D19" s="62">
        <v>148.19</v>
      </c>
      <c r="E19" s="15"/>
      <c r="F19" s="63"/>
      <c r="G19" s="15"/>
      <c r="H19" s="15"/>
      <c r="I19" s="62">
        <v>146.79</v>
      </c>
      <c r="J19" s="11"/>
    </row>
    <row r="20" spans="1:10" ht="12.75">
      <c r="A20" s="11" t="s">
        <v>79</v>
      </c>
      <c r="B20" s="11"/>
      <c r="C20" s="11"/>
      <c r="D20" s="30">
        <v>6729.7</v>
      </c>
      <c r="E20" s="16"/>
      <c r="F20" s="11"/>
      <c r="G20" s="11"/>
      <c r="H20" s="11"/>
      <c r="I20" s="30">
        <v>8109.25</v>
      </c>
      <c r="J20" s="11"/>
    </row>
    <row r="21" spans="1:10" ht="12.75">
      <c r="A21" s="11" t="s">
        <v>80</v>
      </c>
      <c r="B21" s="11"/>
      <c r="C21" s="11"/>
      <c r="D21" s="13">
        <v>0</v>
      </c>
      <c r="E21" s="16"/>
      <c r="F21" s="57"/>
      <c r="G21" s="16"/>
      <c r="H21" s="16"/>
      <c r="I21" s="13">
        <v>4</v>
      </c>
      <c r="J21" s="11"/>
    </row>
    <row r="22" spans="1:10" ht="12.75">
      <c r="A22" s="11" t="s">
        <v>81</v>
      </c>
      <c r="B22" s="11"/>
      <c r="C22" s="11" t="s">
        <v>0</v>
      </c>
      <c r="D22" s="13">
        <v>25.84</v>
      </c>
      <c r="E22" s="16"/>
      <c r="F22" s="57"/>
      <c r="G22" s="16"/>
      <c r="H22" s="16"/>
      <c r="I22" s="13">
        <v>34</v>
      </c>
      <c r="J22" s="11"/>
    </row>
    <row r="23" spans="1:10" ht="12.75">
      <c r="A23" s="11" t="s">
        <v>93</v>
      </c>
      <c r="B23" s="14"/>
      <c r="C23" s="14"/>
      <c r="D23" s="13">
        <v>177.5</v>
      </c>
      <c r="E23" s="15"/>
      <c r="F23" s="66"/>
      <c r="G23" s="15"/>
      <c r="H23" s="15"/>
      <c r="I23" s="13"/>
      <c r="J23" s="11"/>
    </row>
    <row r="24" spans="1:10" ht="12.75">
      <c r="A24" s="23"/>
      <c r="B24" s="14"/>
      <c r="C24" s="14"/>
      <c r="D24" s="13"/>
      <c r="E24" s="15"/>
      <c r="F24" s="67"/>
      <c r="G24" s="15"/>
      <c r="H24" s="15"/>
      <c r="I24" s="13"/>
      <c r="J24" s="11"/>
    </row>
    <row r="25" spans="1:10" ht="12.75">
      <c r="A25" s="23"/>
      <c r="B25" s="23"/>
      <c r="C25" s="14"/>
      <c r="D25" s="13"/>
      <c r="E25" s="15"/>
      <c r="F25" s="57"/>
      <c r="G25" s="15"/>
      <c r="H25" s="15"/>
      <c r="I25" s="13"/>
      <c r="J25" s="11"/>
    </row>
    <row r="26" spans="1:10" ht="12.75">
      <c r="A26" s="14"/>
      <c r="B26" s="14"/>
      <c r="C26" s="14"/>
      <c r="D26" s="13"/>
      <c r="E26" s="21"/>
      <c r="F26" s="57"/>
      <c r="G26" s="15"/>
      <c r="H26" s="206"/>
      <c r="I26" s="13"/>
      <c r="J26" s="11"/>
    </row>
    <row r="27" spans="1:10" ht="12.75">
      <c r="A27" s="14"/>
      <c r="B27" s="14"/>
      <c r="C27" s="14"/>
      <c r="D27" s="13"/>
      <c r="E27" s="15"/>
      <c r="F27" s="57"/>
      <c r="G27" s="15"/>
      <c r="H27" s="15"/>
      <c r="I27" s="13"/>
      <c r="J27" s="11"/>
    </row>
    <row r="28" spans="1:10" ht="12.75">
      <c r="A28" s="14"/>
      <c r="B28" s="14"/>
      <c r="C28" s="14"/>
      <c r="D28" s="13"/>
      <c r="E28" s="15"/>
      <c r="F28" s="57"/>
      <c r="G28" s="15"/>
      <c r="H28" s="15"/>
      <c r="I28" s="13"/>
      <c r="J28" s="11"/>
    </row>
    <row r="29" spans="1:10" ht="12.75">
      <c r="A29" s="14"/>
      <c r="B29" s="14"/>
      <c r="C29" s="14"/>
      <c r="D29" s="13"/>
      <c r="E29" s="15"/>
      <c r="F29" s="57"/>
      <c r="G29" s="15"/>
      <c r="H29" s="15"/>
      <c r="I29" s="13"/>
      <c r="J29" s="11"/>
    </row>
    <row r="30" spans="1:10" ht="12.75">
      <c r="A30" s="14"/>
      <c r="B30" s="14"/>
      <c r="C30" s="14"/>
      <c r="D30" s="13"/>
      <c r="E30" s="15"/>
      <c r="F30" s="57"/>
      <c r="G30" s="15"/>
      <c r="H30" s="15"/>
      <c r="I30" s="13"/>
      <c r="J30" s="11"/>
    </row>
    <row r="31" spans="1:10" ht="12.75">
      <c r="A31" s="14"/>
      <c r="B31" s="14"/>
      <c r="C31" s="14"/>
      <c r="D31" s="13"/>
      <c r="E31" s="15"/>
      <c r="F31" s="57"/>
      <c r="G31" s="15"/>
      <c r="H31" s="15"/>
      <c r="I31" s="13"/>
      <c r="J31" s="11"/>
    </row>
    <row r="32" spans="1:10" ht="12.75">
      <c r="A32" s="14"/>
      <c r="B32" s="14"/>
      <c r="C32" s="14"/>
      <c r="D32" s="13"/>
      <c r="E32" s="15"/>
      <c r="F32" s="57"/>
      <c r="G32" s="15"/>
      <c r="H32" s="15"/>
      <c r="I32" s="13"/>
      <c r="J32" s="11"/>
    </row>
    <row r="33" spans="1:10" ht="12.75">
      <c r="A33" s="14"/>
      <c r="B33" s="14"/>
      <c r="C33" s="14"/>
      <c r="D33" s="13"/>
      <c r="E33" s="15"/>
      <c r="F33" s="57"/>
      <c r="G33" s="15"/>
      <c r="H33" s="15"/>
      <c r="I33" s="13"/>
      <c r="J33" s="11"/>
    </row>
    <row r="34" spans="1:10" ht="12.75">
      <c r="A34" s="9" t="s">
        <v>4</v>
      </c>
      <c r="B34" s="11"/>
      <c r="C34" s="11"/>
      <c r="D34" s="30">
        <f>SUM(D11:D33)</f>
        <v>15080.47</v>
      </c>
      <c r="E34" s="16"/>
      <c r="F34" s="66"/>
      <c r="G34" s="16"/>
      <c r="H34" s="16"/>
      <c r="I34" s="30">
        <f>SUM(I11:I33)</f>
        <v>16134.220000000001</v>
      </c>
      <c r="J34" s="11"/>
    </row>
    <row r="35" spans="1:10" ht="12.75">
      <c r="A35" s="9"/>
      <c r="B35" s="11"/>
      <c r="C35" s="11"/>
      <c r="D35" s="30"/>
      <c r="E35" s="16"/>
      <c r="F35" s="67"/>
      <c r="G35" s="16"/>
      <c r="H35" s="16"/>
      <c r="I35" s="30"/>
      <c r="J35" s="11"/>
    </row>
    <row r="36" spans="1:10" ht="12.75">
      <c r="A36" s="9" t="s">
        <v>1</v>
      </c>
      <c r="B36" s="9"/>
      <c r="C36" s="11"/>
      <c r="D36" s="30"/>
      <c r="E36" s="16"/>
      <c r="F36" s="59"/>
      <c r="G36" s="16"/>
      <c r="H36" s="16"/>
      <c r="I36" s="30"/>
      <c r="J36" s="11"/>
    </row>
    <row r="37" spans="1:10" ht="12.75">
      <c r="A37" s="11" t="s">
        <v>82</v>
      </c>
      <c r="B37" s="11"/>
      <c r="C37" s="11" t="s">
        <v>83</v>
      </c>
      <c r="D37" s="30">
        <v>1545</v>
      </c>
      <c r="E37" s="68"/>
      <c r="F37" s="59"/>
      <c r="G37" s="16"/>
      <c r="H37" s="69"/>
      <c r="I37" s="30">
        <v>1555</v>
      </c>
      <c r="J37" s="11"/>
    </row>
    <row r="38" spans="1:10" ht="12.75">
      <c r="A38" s="11"/>
      <c r="B38" s="11"/>
      <c r="C38" s="11" t="s">
        <v>80</v>
      </c>
      <c r="D38" s="30">
        <v>0</v>
      </c>
      <c r="E38" s="15"/>
      <c r="F38" s="57"/>
      <c r="G38" s="15"/>
      <c r="H38" s="15"/>
      <c r="I38" s="30">
        <v>5</v>
      </c>
      <c r="J38" s="11"/>
    </row>
    <row r="39" spans="1:10" ht="13.5" thickBot="1">
      <c r="A39" s="11"/>
      <c r="B39" s="11"/>
      <c r="C39" s="11" t="s">
        <v>45</v>
      </c>
      <c r="D39" s="58">
        <v>0</v>
      </c>
      <c r="E39" s="16"/>
      <c r="F39" s="59"/>
      <c r="G39" s="16"/>
      <c r="H39" s="16"/>
      <c r="I39" s="58">
        <v>21.25</v>
      </c>
      <c r="J39" s="11"/>
    </row>
    <row r="40" spans="1:10" ht="12.75">
      <c r="A40" s="11"/>
      <c r="B40" s="11"/>
      <c r="C40" s="11"/>
      <c r="D40" s="13">
        <f>SUM(D37:D39)</f>
        <v>1545</v>
      </c>
      <c r="E40" s="16"/>
      <c r="F40" s="57"/>
      <c r="G40" s="16"/>
      <c r="H40" s="16"/>
      <c r="I40" s="13">
        <v>1581.25</v>
      </c>
      <c r="J40" s="11"/>
    </row>
    <row r="41" spans="1:10" ht="12.75">
      <c r="A41" s="11" t="s">
        <v>84</v>
      </c>
      <c r="B41" s="11"/>
      <c r="C41" s="11"/>
      <c r="D41" s="30">
        <v>132</v>
      </c>
      <c r="E41" s="15"/>
      <c r="F41" s="57"/>
      <c r="G41" s="15"/>
      <c r="H41" s="15"/>
      <c r="I41" s="30">
        <v>132</v>
      </c>
      <c r="J41" s="11"/>
    </row>
    <row r="42" spans="1:10" ht="12.75">
      <c r="A42" s="11" t="s">
        <v>85</v>
      </c>
      <c r="B42" s="11"/>
      <c r="C42" s="11"/>
      <c r="D42" s="30">
        <v>0</v>
      </c>
      <c r="E42" s="15"/>
      <c r="F42" s="57"/>
      <c r="G42" s="15"/>
      <c r="H42" s="15"/>
      <c r="I42" s="30">
        <v>0</v>
      </c>
      <c r="J42" s="11"/>
    </row>
    <row r="43" spans="1:10" ht="12.75">
      <c r="A43" s="11" t="s">
        <v>86</v>
      </c>
      <c r="B43" s="11"/>
      <c r="C43" s="11"/>
      <c r="D43" s="30">
        <v>0</v>
      </c>
      <c r="E43" s="15"/>
      <c r="F43" s="57"/>
      <c r="G43" s="15"/>
      <c r="H43" s="15"/>
      <c r="I43" s="30">
        <v>54.5</v>
      </c>
      <c r="J43" s="11"/>
    </row>
    <row r="44" spans="1:10" ht="12.75">
      <c r="A44" s="11" t="s">
        <v>87</v>
      </c>
      <c r="B44" s="11"/>
      <c r="C44" s="11"/>
      <c r="D44" s="30">
        <v>51</v>
      </c>
      <c r="E44" s="15"/>
      <c r="F44" s="57"/>
      <c r="G44" s="15"/>
      <c r="H44" s="15"/>
      <c r="I44" s="30">
        <v>62</v>
      </c>
      <c r="J44" s="11"/>
    </row>
    <row r="45" spans="1:10" ht="12.75">
      <c r="A45" s="11" t="s">
        <v>88</v>
      </c>
      <c r="B45" s="11"/>
      <c r="C45" s="36"/>
      <c r="D45" s="62">
        <v>1294.85</v>
      </c>
      <c r="E45" s="16"/>
      <c r="F45" s="232"/>
      <c r="G45" s="16"/>
      <c r="H45" s="71"/>
      <c r="I45" s="62">
        <v>1193.46</v>
      </c>
      <c r="J45" s="11"/>
    </row>
    <row r="46" spans="1:10" ht="12.75">
      <c r="A46" s="11" t="s">
        <v>89</v>
      </c>
      <c r="B46" s="11" t="s">
        <v>90</v>
      </c>
      <c r="C46" s="36"/>
      <c r="D46" s="30">
        <v>0</v>
      </c>
      <c r="E46" s="16"/>
      <c r="F46" s="57"/>
      <c r="G46" s="16"/>
      <c r="H46" s="72"/>
      <c r="I46" s="30">
        <v>0</v>
      </c>
      <c r="J46" s="11"/>
    </row>
    <row r="47" spans="1:10" ht="12.75">
      <c r="A47" s="11" t="s">
        <v>25</v>
      </c>
      <c r="B47" s="11"/>
      <c r="C47" s="36"/>
      <c r="D47" s="30">
        <v>26.3</v>
      </c>
      <c r="E47" s="16"/>
      <c r="F47" s="57"/>
      <c r="G47" s="16"/>
      <c r="H47" s="73"/>
      <c r="I47" s="30">
        <v>215</v>
      </c>
      <c r="J47" s="11"/>
    </row>
    <row r="48" spans="1:10" ht="12.75">
      <c r="A48" s="11" t="s">
        <v>5</v>
      </c>
      <c r="B48" s="11"/>
      <c r="C48" s="11"/>
      <c r="D48" s="30">
        <v>182.56</v>
      </c>
      <c r="E48" s="16"/>
      <c r="F48" s="57"/>
      <c r="G48" s="16"/>
      <c r="H48" s="16"/>
      <c r="I48" s="30">
        <v>182.56</v>
      </c>
      <c r="J48" s="11"/>
    </row>
    <row r="49" spans="1:10" ht="12.75">
      <c r="A49" s="11" t="s">
        <v>91</v>
      </c>
      <c r="B49" s="11"/>
      <c r="C49" s="11"/>
      <c r="D49" s="30">
        <v>661</v>
      </c>
      <c r="E49" s="16"/>
      <c r="F49" s="57"/>
      <c r="G49" s="16"/>
      <c r="H49" s="16"/>
      <c r="I49" s="30">
        <v>669</v>
      </c>
      <c r="J49" s="11"/>
    </row>
    <row r="50" spans="1:10" ht="12.75">
      <c r="A50" s="11" t="s">
        <v>92</v>
      </c>
      <c r="B50" s="11"/>
      <c r="C50" s="11"/>
      <c r="D50" s="17">
        <v>0</v>
      </c>
      <c r="E50" s="16"/>
      <c r="F50" s="57"/>
      <c r="G50" s="16"/>
      <c r="H50" s="16"/>
      <c r="I50" s="17">
        <v>0</v>
      </c>
      <c r="J50" s="11"/>
    </row>
    <row r="51" spans="1:10" ht="12.75">
      <c r="A51" s="11" t="s">
        <v>93</v>
      </c>
      <c r="B51" s="11"/>
      <c r="C51" s="11"/>
      <c r="D51" s="17">
        <v>175</v>
      </c>
      <c r="E51" s="16"/>
      <c r="F51" s="57"/>
      <c r="G51" s="16"/>
      <c r="H51" s="16"/>
      <c r="I51" s="17">
        <v>155</v>
      </c>
      <c r="J51" s="11"/>
    </row>
    <row r="52" spans="1:10" ht="12.75">
      <c r="A52" s="11" t="s">
        <v>94</v>
      </c>
      <c r="B52" s="11"/>
      <c r="C52" s="11"/>
      <c r="D52" s="30">
        <v>7861.75</v>
      </c>
      <c r="E52" s="16"/>
      <c r="F52" s="57"/>
      <c r="G52" s="16"/>
      <c r="H52" s="16"/>
      <c r="I52" s="30">
        <v>7829</v>
      </c>
      <c r="J52" s="11"/>
    </row>
    <row r="53" spans="1:10" ht="12.75">
      <c r="A53" s="11" t="s">
        <v>95</v>
      </c>
      <c r="B53" s="11"/>
      <c r="C53" s="11"/>
      <c r="D53" s="62">
        <v>514.4</v>
      </c>
      <c r="E53" s="16"/>
      <c r="F53" s="57"/>
      <c r="G53" s="16"/>
      <c r="H53" s="74"/>
      <c r="I53" s="62">
        <v>164.25</v>
      </c>
      <c r="J53" s="11"/>
    </row>
    <row r="54" spans="1:10" ht="12.75">
      <c r="A54" s="75" t="s">
        <v>96</v>
      </c>
      <c r="B54" s="42"/>
      <c r="C54" s="42"/>
      <c r="D54" s="30">
        <v>1100</v>
      </c>
      <c r="E54" s="16"/>
      <c r="F54" s="57"/>
      <c r="G54" s="16"/>
      <c r="H54" s="16"/>
      <c r="I54" s="30">
        <v>1100</v>
      </c>
      <c r="J54" s="11"/>
    </row>
    <row r="55" spans="1:10" ht="12.75">
      <c r="A55" s="11" t="s">
        <v>97</v>
      </c>
      <c r="B55" s="11"/>
      <c r="C55" s="11" t="s">
        <v>98</v>
      </c>
      <c r="D55" s="30">
        <v>55.8</v>
      </c>
      <c r="E55" s="16"/>
      <c r="F55" s="57"/>
      <c r="G55" s="16"/>
      <c r="H55" s="72"/>
      <c r="I55" s="30">
        <v>136.41</v>
      </c>
      <c r="J55" s="38"/>
    </row>
    <row r="56" spans="1:10" ht="12.75">
      <c r="A56" s="11"/>
      <c r="B56" s="11"/>
      <c r="C56" s="11" t="s">
        <v>99</v>
      </c>
      <c r="D56" s="76">
        <v>267.59</v>
      </c>
      <c r="E56" s="27"/>
      <c r="F56" s="57"/>
      <c r="G56" s="27"/>
      <c r="H56" s="77"/>
      <c r="I56" s="76">
        <v>181.16</v>
      </c>
      <c r="J56" s="11"/>
    </row>
    <row r="57" spans="1:10" ht="12.75">
      <c r="A57" s="11" t="s">
        <v>100</v>
      </c>
      <c r="B57" s="11"/>
      <c r="C57" s="11"/>
      <c r="D57" s="30">
        <v>750</v>
      </c>
      <c r="E57" s="16"/>
      <c r="F57" s="57"/>
      <c r="G57" s="16"/>
      <c r="H57" s="16"/>
      <c r="I57" s="30">
        <v>750</v>
      </c>
      <c r="J57" s="11"/>
    </row>
    <row r="58" spans="1:10" ht="12.75">
      <c r="A58" s="11" t="s">
        <v>101</v>
      </c>
      <c r="B58" s="11"/>
      <c r="C58" s="11"/>
      <c r="D58" s="30">
        <v>296.5</v>
      </c>
      <c r="E58" s="16"/>
      <c r="F58" s="57"/>
      <c r="G58" s="16"/>
      <c r="H58" s="16"/>
      <c r="I58" s="30">
        <v>76</v>
      </c>
      <c r="J58" s="38"/>
    </row>
    <row r="59" spans="1:10" ht="12.75">
      <c r="A59" s="11" t="s">
        <v>102</v>
      </c>
      <c r="B59" s="78"/>
      <c r="C59" s="79"/>
      <c r="D59" s="30">
        <v>0</v>
      </c>
      <c r="E59" s="16"/>
      <c r="F59" s="57"/>
      <c r="G59" s="16"/>
      <c r="H59" s="16"/>
      <c r="I59" s="30">
        <v>0</v>
      </c>
      <c r="J59" s="38"/>
    </row>
    <row r="60" spans="1:10" ht="12.75">
      <c r="A60" s="11" t="s">
        <v>103</v>
      </c>
      <c r="B60" s="78"/>
      <c r="C60" s="79"/>
      <c r="D60" s="30">
        <v>17.95</v>
      </c>
      <c r="E60" s="16"/>
      <c r="F60" s="57"/>
      <c r="G60" s="16"/>
      <c r="H60" s="16"/>
      <c r="I60" s="30">
        <v>0</v>
      </c>
      <c r="J60" s="11"/>
    </row>
    <row r="61" spans="1:10" ht="12.75">
      <c r="A61" s="11" t="s">
        <v>262</v>
      </c>
      <c r="B61" s="11"/>
      <c r="C61" s="11"/>
      <c r="D61" s="76">
        <v>117.58</v>
      </c>
      <c r="E61" s="27"/>
      <c r="F61" s="207"/>
      <c r="G61" s="27"/>
      <c r="H61" s="27"/>
      <c r="I61" s="76"/>
      <c r="J61" s="11"/>
    </row>
    <row r="62" spans="1:10" ht="12.75">
      <c r="A62" s="9"/>
      <c r="B62" s="11"/>
      <c r="C62" s="11"/>
      <c r="D62" s="80"/>
      <c r="E62" s="27"/>
      <c r="F62" s="67"/>
      <c r="G62" s="27"/>
      <c r="H62" s="27"/>
      <c r="I62" s="80"/>
      <c r="J62" s="11"/>
    </row>
    <row r="63" spans="1:10" ht="12.75">
      <c r="A63" s="23"/>
      <c r="B63" s="23"/>
      <c r="C63" s="81"/>
      <c r="D63" s="26"/>
      <c r="E63" s="27"/>
      <c r="F63" s="67"/>
      <c r="G63" s="27"/>
      <c r="H63" s="27"/>
      <c r="I63" s="26"/>
      <c r="J63" s="11"/>
    </row>
    <row r="64" spans="1:10" ht="12.75">
      <c r="A64" s="23"/>
      <c r="B64" s="23"/>
      <c r="C64" s="81"/>
      <c r="D64" s="26"/>
      <c r="E64" s="27"/>
      <c r="F64" s="67"/>
      <c r="G64" s="27"/>
      <c r="H64" s="27"/>
      <c r="I64" s="26"/>
      <c r="J64" s="11"/>
    </row>
    <row r="65" spans="1:10" ht="12.75">
      <c r="A65" s="23"/>
      <c r="B65" s="23"/>
      <c r="C65" s="81"/>
      <c r="D65" s="26"/>
      <c r="E65" s="27"/>
      <c r="F65" s="67"/>
      <c r="G65" s="27"/>
      <c r="H65" s="27"/>
      <c r="I65" s="26"/>
      <c r="J65" s="11"/>
    </row>
    <row r="66" spans="1:10" ht="20.25">
      <c r="A66" s="52"/>
      <c r="B66" s="42"/>
      <c r="C66" s="42"/>
      <c r="D66" s="42"/>
      <c r="E66" s="42"/>
      <c r="F66" s="208"/>
      <c r="G66" s="42"/>
      <c r="H66" s="42"/>
      <c r="I66" s="42"/>
      <c r="J66" s="11"/>
    </row>
    <row r="67" spans="1:10" ht="12.75">
      <c r="A67" s="9"/>
      <c r="B67" s="11"/>
      <c r="C67" s="11"/>
      <c r="D67" s="80"/>
      <c r="E67" s="27"/>
      <c r="F67" s="67"/>
      <c r="G67" s="27"/>
      <c r="H67" s="27"/>
      <c r="I67" s="80"/>
      <c r="J67" s="11"/>
    </row>
    <row r="68" spans="1:10" ht="12.75">
      <c r="A68" s="23"/>
      <c r="B68" s="23"/>
      <c r="C68" s="81"/>
      <c r="D68" s="26"/>
      <c r="E68" s="27"/>
      <c r="F68" s="67"/>
      <c r="G68" s="27"/>
      <c r="H68" s="27"/>
      <c r="I68" s="26"/>
      <c r="J68" s="11"/>
    </row>
    <row r="69" spans="1:10" ht="12.75">
      <c r="A69" s="23"/>
      <c r="B69" s="23"/>
      <c r="C69" s="81"/>
      <c r="D69" s="26"/>
      <c r="E69" s="27"/>
      <c r="F69" s="67"/>
      <c r="G69" s="27"/>
      <c r="H69" s="27"/>
      <c r="I69" s="26"/>
      <c r="J69" s="11"/>
    </row>
    <row r="70" spans="1:10" ht="12.75">
      <c r="A70" s="23"/>
      <c r="B70" s="23"/>
      <c r="C70" s="81"/>
      <c r="D70" s="26"/>
      <c r="E70" s="27"/>
      <c r="F70" s="67"/>
      <c r="G70" s="27"/>
      <c r="H70" s="27"/>
      <c r="I70" s="26"/>
      <c r="J70" s="11"/>
    </row>
    <row r="71" spans="1:10" ht="20.25">
      <c r="A71" s="52"/>
      <c r="B71" s="42"/>
      <c r="C71" s="42"/>
      <c r="D71" s="42"/>
      <c r="E71" s="42"/>
      <c r="F71" s="208"/>
      <c r="G71" s="42"/>
      <c r="H71" s="42"/>
      <c r="I71" s="42"/>
      <c r="J71" s="11"/>
    </row>
    <row r="72" spans="1:10" ht="12.75">
      <c r="A72" s="25"/>
      <c r="B72" s="25"/>
      <c r="C72" s="25"/>
      <c r="D72" s="26"/>
      <c r="E72" s="27"/>
      <c r="F72" s="67"/>
      <c r="G72" s="27"/>
      <c r="H72" s="27"/>
      <c r="I72" s="26"/>
      <c r="J72" s="11"/>
    </row>
    <row r="73" spans="1:10" ht="12.75">
      <c r="A73" s="25"/>
      <c r="B73" s="25"/>
      <c r="C73" s="25"/>
      <c r="D73" s="26"/>
      <c r="E73" s="27"/>
      <c r="F73" s="67"/>
      <c r="G73" s="27"/>
      <c r="H73" s="27"/>
      <c r="I73" s="26"/>
      <c r="J73" s="11"/>
    </row>
    <row r="74" spans="1:10" ht="15.75">
      <c r="A74" s="28"/>
      <c r="B74" s="29"/>
      <c r="C74" s="38"/>
      <c r="D74" s="41"/>
      <c r="E74" s="45"/>
      <c r="F74" s="10"/>
      <c r="G74" s="38"/>
      <c r="H74" s="38"/>
      <c r="I74" s="41"/>
      <c r="J74" s="11"/>
    </row>
    <row r="75" spans="1:10" ht="15.75">
      <c r="A75" s="28"/>
      <c r="B75" s="29"/>
      <c r="C75" s="38"/>
      <c r="D75" s="41"/>
      <c r="E75" s="45"/>
      <c r="F75" s="10"/>
      <c r="G75" s="38"/>
      <c r="H75" s="38"/>
      <c r="I75" s="41"/>
      <c r="J75" s="11"/>
    </row>
    <row r="76" spans="1:10" ht="12.75">
      <c r="A76" s="9"/>
      <c r="B76" s="11"/>
      <c r="C76" s="11"/>
      <c r="D76" s="30"/>
      <c r="E76" s="11"/>
      <c r="F76" s="66"/>
      <c r="G76" s="11"/>
      <c r="H76" s="11"/>
      <c r="I76" s="30"/>
      <c r="J76" s="11"/>
    </row>
    <row r="77" spans="1:10" ht="12.75">
      <c r="A77" s="11"/>
      <c r="B77" s="11"/>
      <c r="C77" s="11"/>
      <c r="D77" s="84"/>
      <c r="E77" s="11"/>
      <c r="F77" s="13"/>
      <c r="G77" s="11"/>
      <c r="H77" s="11"/>
      <c r="I77" s="84"/>
      <c r="J77" s="11"/>
    </row>
    <row r="78" spans="1:10" ht="12.75">
      <c r="A78" s="11"/>
      <c r="B78" s="11"/>
      <c r="C78" s="11"/>
      <c r="D78" s="11"/>
      <c r="E78" s="11"/>
      <c r="F78" s="13"/>
      <c r="G78" s="11"/>
      <c r="H78" s="11"/>
      <c r="I78" s="11"/>
      <c r="J78" s="11"/>
    </row>
    <row r="79" spans="1:10" ht="12.75">
      <c r="A79" s="11"/>
      <c r="B79" s="36"/>
      <c r="C79" s="36"/>
      <c r="D79" s="11"/>
      <c r="E79" s="11"/>
      <c r="F79" s="13"/>
      <c r="G79" s="11"/>
      <c r="H79" s="11"/>
      <c r="I79" s="11"/>
      <c r="J79" s="11"/>
    </row>
    <row r="80" spans="1:10" ht="12.75">
      <c r="A80" s="9" t="s">
        <v>6</v>
      </c>
      <c r="B80" s="11"/>
      <c r="C80" s="11"/>
      <c r="D80" s="76">
        <f>SUM(D40:D79)</f>
        <v>15049.279999999999</v>
      </c>
      <c r="E80" s="27"/>
      <c r="F80" s="67"/>
      <c r="G80" s="27"/>
      <c r="H80" s="27"/>
      <c r="I80" s="76">
        <f>SUM(I40:I79)</f>
        <v>14481.59</v>
      </c>
      <c r="J80" s="11"/>
    </row>
    <row r="81" spans="1:10" ht="12.75">
      <c r="A81" s="23"/>
      <c r="B81" s="23"/>
      <c r="C81" s="81"/>
      <c r="D81" s="26"/>
      <c r="E81" s="27"/>
      <c r="F81" s="67"/>
      <c r="G81" s="27"/>
      <c r="H81" s="27"/>
      <c r="I81" s="26"/>
      <c r="J81" s="11"/>
    </row>
    <row r="82" spans="1:13" ht="12.75">
      <c r="A82" s="23" t="s">
        <v>104</v>
      </c>
      <c r="B82" s="23"/>
      <c r="C82" s="81"/>
      <c r="D82" s="26">
        <f>+D34-D80</f>
        <v>31.19000000000051</v>
      </c>
      <c r="E82" s="27"/>
      <c r="F82" s="67"/>
      <c r="G82" s="27"/>
      <c r="H82" s="27"/>
      <c r="I82" s="26">
        <f>+I34-I80</f>
        <v>1652.630000000001</v>
      </c>
      <c r="J82" s="11"/>
      <c r="L82">
        <v>49.14</v>
      </c>
      <c r="M82" s="233">
        <f>+L82-D82</f>
        <v>17.94999999999949</v>
      </c>
    </row>
    <row r="83" spans="1:10" ht="12.75">
      <c r="A83" s="23"/>
      <c r="B83" s="23"/>
      <c r="C83" s="81"/>
      <c r="D83" s="26"/>
      <c r="E83" s="27"/>
      <c r="F83" s="67"/>
      <c r="G83" s="27"/>
      <c r="H83" s="27"/>
      <c r="I83" s="82"/>
      <c r="J83" s="11"/>
    </row>
    <row r="84" spans="1:10" ht="12.75">
      <c r="A84" s="23"/>
      <c r="B84" s="23"/>
      <c r="C84" s="81"/>
      <c r="D84" s="26"/>
      <c r="E84" s="27"/>
      <c r="F84" s="67"/>
      <c r="G84" s="27"/>
      <c r="H84" s="27"/>
      <c r="I84" s="82"/>
      <c r="J84" s="11"/>
    </row>
    <row r="85" spans="1:10" ht="20.25">
      <c r="A85" s="52" t="s">
        <v>63</v>
      </c>
      <c r="B85" s="42"/>
      <c r="C85" s="42"/>
      <c r="D85" s="42"/>
      <c r="E85" s="42"/>
      <c r="F85" s="42"/>
      <c r="G85" s="42"/>
      <c r="H85" s="42"/>
      <c r="I85" s="42"/>
      <c r="J85" s="38"/>
    </row>
    <row r="86" spans="1:10" ht="12.75">
      <c r="A86" s="25"/>
      <c r="B86" s="25"/>
      <c r="C86" s="25"/>
      <c r="D86" s="26"/>
      <c r="E86" s="27"/>
      <c r="F86" s="67"/>
      <c r="G86" s="27"/>
      <c r="H86" s="27"/>
      <c r="I86" s="83" t="s">
        <v>105</v>
      </c>
      <c r="J86" s="38"/>
    </row>
    <row r="87" spans="1:10" ht="12.75">
      <c r="A87" s="25"/>
      <c r="B87" s="25"/>
      <c r="C87" s="25"/>
      <c r="D87" s="26"/>
      <c r="E87" s="27"/>
      <c r="F87" s="67"/>
      <c r="G87" s="27"/>
      <c r="H87" s="27"/>
      <c r="I87" s="83"/>
      <c r="J87" s="38"/>
    </row>
    <row r="88" spans="1:10" ht="15.75">
      <c r="A88" s="28" t="s">
        <v>3</v>
      </c>
      <c r="B88" s="29"/>
      <c r="C88" s="38"/>
      <c r="D88" s="41"/>
      <c r="E88" s="45"/>
      <c r="F88" s="3" t="s">
        <v>67</v>
      </c>
      <c r="G88" s="38"/>
      <c r="H88" s="38"/>
      <c r="I88" s="3" t="s">
        <v>68</v>
      </c>
      <c r="J88" s="38"/>
    </row>
    <row r="89" spans="1:10" ht="15.75">
      <c r="A89" s="28"/>
      <c r="B89" s="29"/>
      <c r="C89" s="38"/>
      <c r="D89" s="41"/>
      <c r="E89" s="45"/>
      <c r="F89" s="3"/>
      <c r="G89" s="38"/>
      <c r="H89" s="38"/>
      <c r="I89" s="3"/>
      <c r="J89" s="38"/>
    </row>
    <row r="90" spans="1:10" ht="12.75">
      <c r="A90" s="9" t="s">
        <v>106</v>
      </c>
      <c r="B90" s="11"/>
      <c r="C90" s="11"/>
      <c r="D90" s="30"/>
      <c r="E90" s="11"/>
      <c r="F90" s="79"/>
      <c r="G90" s="11"/>
      <c r="H90" s="11"/>
      <c r="I90" s="79"/>
      <c r="J90" s="38"/>
    </row>
    <row r="91" spans="1:10" ht="12.75">
      <c r="A91" s="11" t="s">
        <v>0</v>
      </c>
      <c r="B91" s="11" t="s">
        <v>107</v>
      </c>
      <c r="C91" s="11"/>
      <c r="D91" s="84" t="s">
        <v>0</v>
      </c>
      <c r="E91" s="11"/>
      <c r="F91" s="30">
        <v>1634.91</v>
      </c>
      <c r="G91" s="11"/>
      <c r="H91" s="11"/>
      <c r="I91" s="30">
        <v>1839.15</v>
      </c>
      <c r="J91" s="38"/>
    </row>
    <row r="92" spans="1:10" ht="12.75">
      <c r="A92" s="11"/>
      <c r="B92" s="11" t="s">
        <v>108</v>
      </c>
      <c r="C92" s="11"/>
      <c r="D92" s="11"/>
      <c r="E92" s="11"/>
      <c r="F92" s="30">
        <v>2792.04</v>
      </c>
      <c r="G92" s="11"/>
      <c r="H92" s="11"/>
      <c r="I92" s="30">
        <v>4643.85</v>
      </c>
      <c r="J92" s="38"/>
    </row>
    <row r="93" spans="1:10" ht="12.75">
      <c r="A93" s="11"/>
      <c r="B93" s="36" t="s">
        <v>109</v>
      </c>
      <c r="C93" s="36"/>
      <c r="D93" s="11"/>
      <c r="E93" s="11"/>
      <c r="F93" s="30">
        <v>20000</v>
      </c>
      <c r="G93" s="11"/>
      <c r="H93" s="11"/>
      <c r="I93" s="30">
        <v>18000</v>
      </c>
      <c r="J93" s="38"/>
    </row>
    <row r="94" spans="1:10" ht="12.75">
      <c r="A94" s="11"/>
      <c r="B94" s="11" t="s">
        <v>110</v>
      </c>
      <c r="C94" s="11" t="s">
        <v>111</v>
      </c>
      <c r="D94" s="11"/>
      <c r="E94" s="11"/>
      <c r="F94" s="30">
        <v>416.96</v>
      </c>
      <c r="G94" s="11"/>
      <c r="H94" s="11"/>
      <c r="I94" s="30">
        <v>508.22</v>
      </c>
      <c r="J94" s="38"/>
    </row>
    <row r="95" spans="1:10" ht="12.75">
      <c r="A95" s="11"/>
      <c r="B95" s="11" t="s">
        <v>263</v>
      </c>
      <c r="C95" s="11"/>
      <c r="D95" s="11"/>
      <c r="E95" s="11"/>
      <c r="F95" s="30">
        <v>9</v>
      </c>
      <c r="G95" s="11"/>
      <c r="H95" s="11"/>
      <c r="I95" s="30">
        <v>0</v>
      </c>
      <c r="J95" s="38"/>
    </row>
    <row r="96" spans="1:10" ht="13.5" thickBot="1">
      <c r="A96" s="11"/>
      <c r="B96" s="11"/>
      <c r="C96" s="11"/>
      <c r="D96" s="11"/>
      <c r="E96" s="31"/>
      <c r="F96" s="85">
        <f>SUM(F91:F95)</f>
        <v>24852.91</v>
      </c>
      <c r="G96" s="25"/>
      <c r="H96" s="81"/>
      <c r="I96" s="85">
        <f>SUM(I91:I95)</f>
        <v>24991.22</v>
      </c>
      <c r="J96" s="38"/>
    </row>
    <row r="97" spans="1:10" ht="12.75">
      <c r="A97" s="9" t="s">
        <v>112</v>
      </c>
      <c r="B97" s="9"/>
      <c r="C97" s="11"/>
      <c r="D97" s="30"/>
      <c r="E97" s="31"/>
      <c r="F97" s="86"/>
      <c r="G97" s="11"/>
      <c r="H97" s="14"/>
      <c r="I97" s="86"/>
      <c r="J97" s="38"/>
    </row>
    <row r="98" spans="1:10" ht="12.75">
      <c r="A98" s="11" t="s">
        <v>113</v>
      </c>
      <c r="B98" s="11"/>
      <c r="C98" s="11"/>
      <c r="D98" s="30"/>
      <c r="E98" s="31"/>
      <c r="F98" s="86"/>
      <c r="G98" s="11"/>
      <c r="H98" s="14"/>
      <c r="I98" s="86"/>
      <c r="J98" s="38"/>
    </row>
    <row r="99" spans="1:10" ht="12.75">
      <c r="A99" s="11"/>
      <c r="B99" s="11" t="s">
        <v>114</v>
      </c>
      <c r="C99" s="11"/>
      <c r="D99" s="30"/>
      <c r="E99" s="31"/>
      <c r="F99" s="86">
        <v>-150</v>
      </c>
      <c r="G99" s="11"/>
      <c r="H99" s="14"/>
      <c r="I99" s="86">
        <v>-150</v>
      </c>
      <c r="J99" s="38"/>
    </row>
    <row r="100" spans="1:10" ht="12.75">
      <c r="A100" s="11"/>
      <c r="B100" s="11" t="s">
        <v>264</v>
      </c>
      <c r="C100" s="11"/>
      <c r="D100" s="30"/>
      <c r="E100" s="31"/>
      <c r="F100" s="86">
        <v>-10</v>
      </c>
      <c r="G100" s="11"/>
      <c r="H100" s="14"/>
      <c r="I100" s="86">
        <v>-179.5</v>
      </c>
      <c r="J100" s="38"/>
    </row>
    <row r="101" spans="1:10" ht="13.5" thickBot="1">
      <c r="A101" s="11"/>
      <c r="B101" s="11" t="s">
        <v>115</v>
      </c>
      <c r="C101" s="11"/>
      <c r="D101" s="11"/>
      <c r="E101" s="11"/>
      <c r="F101" s="30">
        <v>-149.05</v>
      </c>
      <c r="G101" s="11"/>
      <c r="H101" s="14"/>
      <c r="I101" s="30">
        <v>-149.05</v>
      </c>
      <c r="J101" s="38"/>
    </row>
    <row r="102" spans="1:10" ht="13.5" thickBot="1">
      <c r="A102" s="11"/>
      <c r="B102" s="11"/>
      <c r="C102" s="11"/>
      <c r="D102" s="30"/>
      <c r="E102" s="87"/>
      <c r="F102" s="88">
        <f>SUM(F97:F101)</f>
        <v>-309.05</v>
      </c>
      <c r="G102" s="25"/>
      <c r="H102" s="89"/>
      <c r="I102" s="88">
        <f>SUM(I97:I101)</f>
        <v>-478.55</v>
      </c>
      <c r="J102" s="38"/>
    </row>
    <row r="103" spans="1:10" ht="13.5" thickTop="1">
      <c r="A103" s="11"/>
      <c r="B103" s="11"/>
      <c r="C103" s="11"/>
      <c r="D103" s="30"/>
      <c r="E103" s="11"/>
      <c r="F103" s="79"/>
      <c r="G103" s="11"/>
      <c r="H103" s="11"/>
      <c r="I103" s="79"/>
      <c r="J103" s="38"/>
    </row>
    <row r="104" spans="1:10" ht="12.75">
      <c r="A104" s="11"/>
      <c r="B104" s="11"/>
      <c r="C104" s="84"/>
      <c r="D104" s="30"/>
      <c r="E104" s="11"/>
      <c r="F104" s="79">
        <f>+F96+F102</f>
        <v>24543.86</v>
      </c>
      <c r="G104" s="11"/>
      <c r="H104" s="11"/>
      <c r="I104" s="79">
        <f>+I96+I102</f>
        <v>24512.670000000002</v>
      </c>
      <c r="J104" s="38" t="s">
        <v>0</v>
      </c>
    </row>
    <row r="105" spans="1:10" ht="12.75">
      <c r="A105" s="11" t="s">
        <v>116</v>
      </c>
      <c r="B105" s="11"/>
      <c r="C105" s="11"/>
      <c r="D105" s="30"/>
      <c r="E105" s="11"/>
      <c r="F105" s="79"/>
      <c r="G105" s="11"/>
      <c r="H105" s="11"/>
      <c r="I105" s="79"/>
      <c r="J105" s="38"/>
    </row>
    <row r="106" spans="1:10" ht="12.75">
      <c r="A106" s="11" t="s">
        <v>117</v>
      </c>
      <c r="B106" s="11"/>
      <c r="C106" s="84">
        <v>43009</v>
      </c>
      <c r="D106" s="30"/>
      <c r="E106" s="11"/>
      <c r="F106" s="79">
        <f>+I108</f>
        <v>24512.67</v>
      </c>
      <c r="G106" s="11"/>
      <c r="H106" s="11"/>
      <c r="I106" s="79">
        <v>22860.04</v>
      </c>
      <c r="J106" s="38" t="s">
        <v>0</v>
      </c>
    </row>
    <row r="107" spans="1:10" ht="12.75">
      <c r="A107" s="11" t="s">
        <v>118</v>
      </c>
      <c r="B107" s="11"/>
      <c r="C107" s="84"/>
      <c r="D107" s="30"/>
      <c r="E107" s="11"/>
      <c r="F107" s="55">
        <f>+D82</f>
        <v>31.19000000000051</v>
      </c>
      <c r="G107" s="11"/>
      <c r="H107" s="11"/>
      <c r="I107" s="55">
        <v>1652.63</v>
      </c>
      <c r="J107" s="38"/>
    </row>
    <row r="108" spans="1:10" ht="13.5" thickBot="1">
      <c r="A108" s="11" t="s">
        <v>119</v>
      </c>
      <c r="B108" s="11"/>
      <c r="C108" s="84">
        <v>43373</v>
      </c>
      <c r="D108" s="26"/>
      <c r="E108" s="11"/>
      <c r="F108" s="90">
        <f>SUM(F106:F107)</f>
        <v>24543.86</v>
      </c>
      <c r="G108" s="11"/>
      <c r="H108" s="11"/>
      <c r="I108" s="90">
        <v>24512.67</v>
      </c>
      <c r="J108" s="38"/>
    </row>
    <row r="109" spans="1:10" ht="13.5" thickTop="1">
      <c r="A109" s="11"/>
      <c r="B109" s="11"/>
      <c r="C109" s="11"/>
      <c r="D109" s="26"/>
      <c r="E109" s="11"/>
      <c r="F109" s="91"/>
      <c r="G109" s="11"/>
      <c r="H109" s="11"/>
      <c r="I109" s="92"/>
      <c r="J109" s="38"/>
    </row>
    <row r="110" spans="1:10" ht="12.75">
      <c r="A110" s="11"/>
      <c r="B110" s="11"/>
      <c r="C110" s="11"/>
      <c r="D110" s="26"/>
      <c r="E110" s="11"/>
      <c r="F110" s="91"/>
      <c r="G110" s="11"/>
      <c r="H110" s="11"/>
      <c r="I110" s="92"/>
      <c r="J110" s="38"/>
    </row>
    <row r="111" spans="1:10" ht="19.5">
      <c r="A111" s="93"/>
      <c r="B111" s="11" t="s">
        <v>120</v>
      </c>
      <c r="C111" s="11"/>
      <c r="D111" s="26"/>
      <c r="E111" s="11"/>
      <c r="F111" s="91"/>
      <c r="G111" s="11"/>
      <c r="H111" s="11"/>
      <c r="I111" s="92"/>
      <c r="J111" s="38"/>
    </row>
    <row r="112" spans="1:10" ht="12.75">
      <c r="A112" s="14" t="s">
        <v>121</v>
      </c>
      <c r="B112" s="14"/>
      <c r="C112" s="14"/>
      <c r="D112" s="83" t="s">
        <v>7</v>
      </c>
      <c r="E112" s="14"/>
      <c r="F112" s="94" t="s">
        <v>122</v>
      </c>
      <c r="G112" s="14"/>
      <c r="H112" s="14"/>
      <c r="I112" s="92"/>
      <c r="J112" s="38"/>
    </row>
    <row r="113" spans="1:10" ht="12.75">
      <c r="A113" s="14"/>
      <c r="B113" s="14"/>
      <c r="C113" s="14"/>
      <c r="D113" s="83"/>
      <c r="E113" s="14"/>
      <c r="F113" s="94"/>
      <c r="G113" s="14"/>
      <c r="H113" s="14"/>
      <c r="I113" s="92"/>
      <c r="J113" s="38"/>
    </row>
    <row r="114" spans="1:10" ht="12.75">
      <c r="A114" s="14"/>
      <c r="B114" s="14"/>
      <c r="C114" s="14"/>
      <c r="D114" s="83"/>
      <c r="E114" s="14"/>
      <c r="F114" s="94"/>
      <c r="G114" s="14"/>
      <c r="H114" s="14"/>
      <c r="I114" s="92"/>
      <c r="J114" s="38"/>
    </row>
    <row r="115" spans="1:10" ht="12.75">
      <c r="A115" s="14"/>
      <c r="B115" s="14"/>
      <c r="C115" s="14"/>
      <c r="D115" s="83"/>
      <c r="E115" s="14"/>
      <c r="F115" s="94"/>
      <c r="G115" s="14"/>
      <c r="H115" s="14"/>
      <c r="I115" s="92"/>
      <c r="J115" s="38"/>
    </row>
    <row r="116" spans="1:10" ht="20.25">
      <c r="A116" s="52" t="s">
        <v>63</v>
      </c>
      <c r="B116" s="42"/>
      <c r="C116" s="42"/>
      <c r="D116" s="42"/>
      <c r="E116" s="42"/>
      <c r="F116" s="42"/>
      <c r="G116" s="42"/>
      <c r="H116" s="42"/>
      <c r="I116" s="42"/>
      <c r="J116" s="38"/>
    </row>
    <row r="117" spans="1:10" ht="20.25">
      <c r="A117" s="52"/>
      <c r="B117" s="42"/>
      <c r="C117" s="42"/>
      <c r="D117" s="42"/>
      <c r="E117" s="42"/>
      <c r="F117" s="42"/>
      <c r="G117" s="42"/>
      <c r="H117" s="42"/>
      <c r="I117" s="6" t="s">
        <v>123</v>
      </c>
      <c r="J117" s="38"/>
    </row>
    <row r="118" spans="1:10" ht="12.75">
      <c r="A118" s="95" t="s">
        <v>124</v>
      </c>
      <c r="B118" s="96" t="s">
        <v>125</v>
      </c>
      <c r="C118" s="95" t="s">
        <v>126</v>
      </c>
      <c r="D118" s="44"/>
      <c r="E118" s="45"/>
      <c r="F118" s="48"/>
      <c r="G118" s="45"/>
      <c r="H118" s="45"/>
      <c r="I118" s="44"/>
      <c r="J118" s="38"/>
    </row>
    <row r="119" spans="1:10" ht="12.75">
      <c r="A119" s="95"/>
      <c r="B119" s="96"/>
      <c r="C119" s="95"/>
      <c r="D119" s="44"/>
      <c r="E119" s="45"/>
      <c r="F119" s="48"/>
      <c r="G119" s="45"/>
      <c r="H119" s="45"/>
      <c r="I119" s="44"/>
      <c r="J119" s="38"/>
    </row>
    <row r="120" spans="1:10" ht="12.75">
      <c r="A120" s="95" t="s">
        <v>127</v>
      </c>
      <c r="B120" s="96"/>
      <c r="C120" s="95"/>
      <c r="D120" s="44"/>
      <c r="E120" s="45"/>
      <c r="F120" s="48"/>
      <c r="G120" s="45"/>
      <c r="H120" s="45"/>
      <c r="I120" s="44"/>
      <c r="J120" s="38"/>
    </row>
    <row r="121" spans="1:10" ht="12.75">
      <c r="A121" s="97" t="s">
        <v>128</v>
      </c>
      <c r="B121" s="38" t="s">
        <v>129</v>
      </c>
      <c r="C121" s="38"/>
      <c r="D121" s="38" t="s">
        <v>130</v>
      </c>
      <c r="E121" s="38"/>
      <c r="F121" s="38"/>
      <c r="G121" s="38"/>
      <c r="H121" s="38"/>
      <c r="I121" s="38"/>
      <c r="J121" s="38"/>
    </row>
    <row r="122" spans="1:10" ht="12.75">
      <c r="A122" s="98"/>
      <c r="B122" s="38" t="s">
        <v>131</v>
      </c>
      <c r="C122" s="38"/>
      <c r="D122" s="99">
        <v>234</v>
      </c>
      <c r="E122" s="38"/>
      <c r="F122" s="38"/>
      <c r="G122" s="38"/>
      <c r="H122" s="38"/>
      <c r="I122" s="38"/>
      <c r="J122" s="38"/>
    </row>
    <row r="123" spans="1:10" ht="12.75">
      <c r="A123" s="98"/>
      <c r="B123" s="100" t="s">
        <v>132</v>
      </c>
      <c r="C123" s="38"/>
      <c r="D123" s="99">
        <v>53.5</v>
      </c>
      <c r="E123" s="38"/>
      <c r="F123" s="38"/>
      <c r="G123" s="38"/>
      <c r="H123" s="38"/>
      <c r="I123" s="38"/>
      <c r="J123" s="38"/>
    </row>
    <row r="124" spans="1:10" ht="12.75">
      <c r="A124" s="98"/>
      <c r="B124" s="100" t="s">
        <v>133</v>
      </c>
      <c r="C124" s="38"/>
      <c r="D124" s="99">
        <v>-234</v>
      </c>
      <c r="E124" s="38"/>
      <c r="F124" s="40"/>
      <c r="G124" s="38"/>
      <c r="H124" s="38"/>
      <c r="I124" s="101"/>
      <c r="J124" s="38"/>
    </row>
    <row r="125" spans="1:10" ht="12.75">
      <c r="A125" s="98"/>
      <c r="B125" s="100" t="s">
        <v>134</v>
      </c>
      <c r="C125" s="38"/>
      <c r="D125" s="99">
        <v>213</v>
      </c>
      <c r="E125" s="38"/>
      <c r="F125" s="38"/>
      <c r="G125" s="102"/>
      <c r="H125" s="102"/>
      <c r="I125" s="103"/>
      <c r="J125" s="38"/>
    </row>
    <row r="126" spans="1:10" ht="12.75">
      <c r="A126" s="98"/>
      <c r="B126" s="104" t="s">
        <v>135</v>
      </c>
      <c r="C126" s="38"/>
      <c r="D126" s="105">
        <v>91.5</v>
      </c>
      <c r="E126" s="102"/>
      <c r="F126" s="102"/>
      <c r="G126" s="102"/>
      <c r="H126" s="102"/>
      <c r="I126" s="101"/>
      <c r="J126" s="38"/>
    </row>
    <row r="127" spans="1:10" ht="12.75">
      <c r="A127" s="98"/>
      <c r="B127" s="100" t="s">
        <v>136</v>
      </c>
      <c r="C127" s="38"/>
      <c r="D127" s="99">
        <v>216</v>
      </c>
      <c r="E127" s="38"/>
      <c r="F127" s="38"/>
      <c r="G127" s="102"/>
      <c r="H127" s="102"/>
      <c r="I127" s="102"/>
      <c r="J127" s="38"/>
    </row>
    <row r="128" spans="1:10" ht="12.75">
      <c r="A128" s="98"/>
      <c r="B128" s="100" t="s">
        <v>137</v>
      </c>
      <c r="C128" s="38"/>
      <c r="D128" s="99">
        <v>-203</v>
      </c>
      <c r="E128" s="38"/>
      <c r="F128" s="38"/>
      <c r="G128" s="38"/>
      <c r="H128" s="38"/>
      <c r="I128" s="38"/>
      <c r="J128" s="38"/>
    </row>
    <row r="129" spans="1:10" ht="12.75">
      <c r="A129" s="98"/>
      <c r="B129" s="100" t="s">
        <v>138</v>
      </c>
      <c r="C129" s="38"/>
      <c r="D129" s="99">
        <v>226</v>
      </c>
      <c r="E129" s="38"/>
      <c r="F129" s="38"/>
      <c r="G129" s="38"/>
      <c r="H129" s="38"/>
      <c r="I129" s="38"/>
      <c r="J129" s="38"/>
    </row>
    <row r="130" spans="1:10" ht="12.75">
      <c r="A130" s="98"/>
      <c r="B130" s="100" t="s">
        <v>139</v>
      </c>
      <c r="C130" s="38"/>
      <c r="D130" s="99">
        <v>-154.5</v>
      </c>
      <c r="E130" s="38"/>
      <c r="F130" s="38"/>
      <c r="G130" s="38"/>
      <c r="H130" s="38"/>
      <c r="I130" s="38"/>
      <c r="J130" s="38"/>
    </row>
    <row r="131" spans="1:10" ht="12.75">
      <c r="A131" s="98"/>
      <c r="B131" s="100" t="s">
        <v>140</v>
      </c>
      <c r="C131" s="38"/>
      <c r="D131" s="99">
        <v>-303.5</v>
      </c>
      <c r="E131" s="38"/>
      <c r="F131" s="40"/>
      <c r="G131" s="38"/>
      <c r="H131" s="38"/>
      <c r="I131" s="38"/>
      <c r="J131" s="38"/>
    </row>
    <row r="132" spans="1:10" ht="12.75">
      <c r="A132" s="98"/>
      <c r="B132" s="100" t="s">
        <v>141</v>
      </c>
      <c r="C132" s="38"/>
      <c r="D132" s="99">
        <v>22</v>
      </c>
      <c r="E132" s="38"/>
      <c r="F132" s="106"/>
      <c r="G132" s="38"/>
      <c r="H132" s="38"/>
      <c r="I132" s="101"/>
      <c r="J132" s="38"/>
    </row>
    <row r="133" spans="1:10" ht="12.75">
      <c r="A133" s="98"/>
      <c r="B133" s="100" t="s">
        <v>142</v>
      </c>
      <c r="C133" s="38"/>
      <c r="D133" s="99">
        <v>-98.75</v>
      </c>
      <c r="E133" s="38"/>
      <c r="F133" s="106"/>
      <c r="G133" s="106"/>
      <c r="H133" s="106"/>
      <c r="I133" s="107"/>
      <c r="J133" s="38"/>
    </row>
    <row r="134" spans="1:10" ht="12.75">
      <c r="A134" s="98"/>
      <c r="B134" s="100" t="s">
        <v>143</v>
      </c>
      <c r="C134" s="38"/>
      <c r="D134" s="99">
        <v>165</v>
      </c>
      <c r="E134" s="38"/>
      <c r="F134" s="38" t="s">
        <v>144</v>
      </c>
      <c r="G134" s="108"/>
      <c r="H134" s="108"/>
      <c r="I134" s="107"/>
      <c r="J134" s="38"/>
    </row>
    <row r="135" spans="1:10" ht="12.75">
      <c r="A135" s="98"/>
      <c r="B135" s="100" t="s">
        <v>145</v>
      </c>
      <c r="C135" s="38"/>
      <c r="D135" s="99">
        <v>-287</v>
      </c>
      <c r="E135" s="38"/>
      <c r="F135" s="108" t="s">
        <v>146</v>
      </c>
      <c r="G135" s="108"/>
      <c r="H135" s="108"/>
      <c r="I135" s="109">
        <v>42.39</v>
      </c>
      <c r="J135" s="38"/>
    </row>
    <row r="136" spans="1:10" ht="12.75">
      <c r="A136" s="98"/>
      <c r="B136" s="100" t="s">
        <v>147</v>
      </c>
      <c r="C136" s="38"/>
      <c r="D136" s="99">
        <v>-315</v>
      </c>
      <c r="E136" s="38"/>
      <c r="F136" s="106" t="s">
        <v>148</v>
      </c>
      <c r="G136" s="108"/>
      <c r="H136" s="108"/>
      <c r="I136" s="110">
        <v>121.86</v>
      </c>
      <c r="J136" s="38"/>
    </row>
    <row r="137" spans="1:9" ht="12.75">
      <c r="A137" s="98"/>
      <c r="B137" s="100" t="s">
        <v>149</v>
      </c>
      <c r="C137" s="38"/>
      <c r="D137" s="99">
        <v>192.5</v>
      </c>
      <c r="E137" s="38"/>
      <c r="F137" s="108"/>
      <c r="G137" s="108"/>
      <c r="H137" s="108"/>
      <c r="I137" s="111">
        <v>164.25</v>
      </c>
    </row>
    <row r="138" spans="1:9" ht="12.75">
      <c r="A138" s="98"/>
      <c r="B138" s="100" t="s">
        <v>150</v>
      </c>
      <c r="C138" s="38"/>
      <c r="D138" s="99">
        <v>80</v>
      </c>
      <c r="E138" s="38" t="s">
        <v>151</v>
      </c>
      <c r="F138" s="108"/>
      <c r="G138" s="108"/>
      <c r="H138" s="108"/>
      <c r="I138" s="112"/>
    </row>
    <row r="139" spans="1:9" ht="12.75">
      <c r="A139" s="98"/>
      <c r="B139" s="100" t="s">
        <v>152</v>
      </c>
      <c r="C139" s="38"/>
      <c r="D139" s="99">
        <v>231</v>
      </c>
      <c r="E139" s="38" t="s">
        <v>153</v>
      </c>
      <c r="F139" s="106"/>
      <c r="G139" s="106"/>
      <c r="H139" s="106"/>
      <c r="I139" s="112"/>
    </row>
    <row r="140" spans="1:9" ht="12.75">
      <c r="A140" s="98"/>
      <c r="B140" s="100" t="s">
        <v>154</v>
      </c>
      <c r="C140" s="38"/>
      <c r="D140" s="99">
        <v>55</v>
      </c>
      <c r="E140" s="38" t="s">
        <v>155</v>
      </c>
      <c r="F140" s="40" t="s">
        <v>156</v>
      </c>
      <c r="G140" s="38"/>
      <c r="H140" s="38"/>
      <c r="I140" s="101">
        <v>8085.25</v>
      </c>
    </row>
    <row r="141" spans="1:9" ht="12.75">
      <c r="A141" s="98"/>
      <c r="B141" s="100" t="s">
        <v>157</v>
      </c>
      <c r="C141" s="38"/>
      <c r="D141" s="99">
        <v>313.5</v>
      </c>
      <c r="E141" s="38" t="s">
        <v>158</v>
      </c>
      <c r="F141" s="38" t="s">
        <v>159</v>
      </c>
      <c r="G141" s="102"/>
      <c r="H141" s="102"/>
      <c r="I141" s="101">
        <v>7829</v>
      </c>
    </row>
    <row r="142" spans="1:9" ht="12.75">
      <c r="A142" s="98"/>
      <c r="B142" s="100"/>
      <c r="C142" s="38"/>
      <c r="D142" s="99"/>
      <c r="E142" s="38"/>
      <c r="F142" s="38"/>
      <c r="G142" s="102"/>
      <c r="H142" s="102"/>
      <c r="I142" s="113">
        <v>256.25</v>
      </c>
    </row>
    <row r="143" spans="1:9" ht="12.75">
      <c r="A143" s="98"/>
      <c r="B143" s="100"/>
      <c r="C143" s="38"/>
      <c r="D143" s="99"/>
      <c r="E143" s="38"/>
      <c r="F143" s="38"/>
      <c r="G143" s="102"/>
      <c r="H143" s="102"/>
      <c r="I143" s="103"/>
    </row>
    <row r="144" spans="1:9" ht="12.75">
      <c r="A144" s="98"/>
      <c r="B144" s="100"/>
      <c r="C144" s="38"/>
      <c r="D144" s="99"/>
      <c r="E144" s="38"/>
      <c r="F144" s="38"/>
      <c r="G144" s="102"/>
      <c r="H144" s="102"/>
      <c r="I144" s="103"/>
    </row>
    <row r="145" spans="1:9" ht="12.75">
      <c r="A145" s="38"/>
      <c r="B145" s="100"/>
      <c r="C145" s="38"/>
      <c r="D145" s="114">
        <v>256.25</v>
      </c>
      <c r="E145" s="38" t="s">
        <v>160</v>
      </c>
      <c r="F145" s="38" t="s">
        <v>161</v>
      </c>
      <c r="G145" s="102"/>
      <c r="H145" s="102"/>
      <c r="I145" s="115">
        <v>92</v>
      </c>
    </row>
    <row r="146" spans="1:9" ht="12.75">
      <c r="A146" s="116" t="s">
        <v>0</v>
      </c>
      <c r="B146" s="45"/>
      <c r="C146" s="45"/>
      <c r="D146" s="117"/>
      <c r="E146" s="38" t="s">
        <v>102</v>
      </c>
      <c r="F146" s="38" t="s">
        <v>0</v>
      </c>
      <c r="G146" s="38" t="s">
        <v>0</v>
      </c>
      <c r="H146" s="38" t="s">
        <v>0</v>
      </c>
      <c r="I146" s="118"/>
    </row>
    <row r="147" spans="1:9" ht="12.75">
      <c r="A147" s="38"/>
      <c r="B147" s="45"/>
      <c r="C147" s="45"/>
      <c r="D147" s="119"/>
      <c r="E147" s="38" t="s">
        <v>0</v>
      </c>
      <c r="F147" s="38"/>
      <c r="G147" s="38"/>
      <c r="H147" s="38"/>
      <c r="I147" s="101"/>
    </row>
    <row r="148" spans="1:9" ht="12.75">
      <c r="A148" s="120"/>
      <c r="B148" s="120"/>
      <c r="C148" s="120"/>
      <c r="D148" s="121"/>
      <c r="E148" s="120"/>
      <c r="F148" s="120"/>
      <c r="G148" s="120"/>
      <c r="H148" s="120"/>
      <c r="I148" s="120"/>
    </row>
    <row r="149" spans="1:9" ht="12.75">
      <c r="A149" s="38"/>
      <c r="B149" s="38"/>
      <c r="C149" s="38"/>
      <c r="D149" s="41"/>
      <c r="E149" s="38"/>
      <c r="F149" s="40"/>
      <c r="G149" s="38"/>
      <c r="H149" s="38"/>
      <c r="I149" s="41"/>
    </row>
    <row r="150" spans="1:9" ht="12.75">
      <c r="A150" s="2" t="s">
        <v>162</v>
      </c>
      <c r="B150" s="2"/>
      <c r="C150" s="38"/>
      <c r="D150" s="41"/>
      <c r="E150" s="38"/>
      <c r="F150" s="40"/>
      <c r="G150" s="38"/>
      <c r="H150" s="38"/>
      <c r="I150" s="41"/>
    </row>
    <row r="151" spans="1:9" ht="12.75">
      <c r="A151" s="100" t="s">
        <v>75</v>
      </c>
      <c r="B151" s="100"/>
      <c r="C151" s="122" t="s">
        <v>0</v>
      </c>
      <c r="D151" s="123">
        <v>2784</v>
      </c>
      <c r="E151" s="124"/>
      <c r="F151" s="100"/>
      <c r="G151" s="100"/>
      <c r="H151" s="38"/>
      <c r="I151" s="41"/>
    </row>
    <row r="152" spans="1:9" ht="15">
      <c r="A152" s="100" t="s">
        <v>85</v>
      </c>
      <c r="B152" s="100"/>
      <c r="C152" s="122" t="s">
        <v>0</v>
      </c>
      <c r="D152" s="125">
        <v>53</v>
      </c>
      <c r="E152" s="126"/>
      <c r="F152" s="100"/>
      <c r="G152" s="100"/>
      <c r="H152" s="38"/>
      <c r="I152" s="41"/>
    </row>
    <row r="153" spans="1:9" ht="15">
      <c r="A153" s="100"/>
      <c r="B153" s="100"/>
      <c r="C153" s="122"/>
      <c r="D153" s="123">
        <f>SUM(D151:D152)</f>
        <v>2837</v>
      </c>
      <c r="E153" s="126"/>
      <c r="F153" s="127">
        <v>2837</v>
      </c>
      <c r="G153" s="100"/>
      <c r="H153" s="38"/>
      <c r="I153" s="41"/>
    </row>
    <row r="154" spans="1:9" ht="12.75">
      <c r="A154" s="100" t="s">
        <v>163</v>
      </c>
      <c r="B154" s="100"/>
      <c r="C154" s="122" t="s">
        <v>0</v>
      </c>
      <c r="D154" s="122"/>
      <c r="E154" s="124"/>
      <c r="F154" s="100"/>
      <c r="G154" s="100"/>
      <c r="H154" s="38"/>
      <c r="I154" s="41"/>
    </row>
    <row r="155" spans="1:9" ht="15">
      <c r="A155" s="100"/>
      <c r="B155" s="100" t="s">
        <v>164</v>
      </c>
      <c r="C155" s="122" t="s">
        <v>165</v>
      </c>
      <c r="D155" s="128">
        <v>150</v>
      </c>
      <c r="E155" s="126"/>
      <c r="F155" s="100"/>
      <c r="G155" s="100"/>
      <c r="H155" s="38"/>
      <c r="I155" s="41"/>
    </row>
    <row r="156" spans="1:9" ht="12.75">
      <c r="A156" s="100"/>
      <c r="B156" s="100" t="s">
        <v>166</v>
      </c>
      <c r="C156" s="122"/>
      <c r="D156" s="129">
        <v>45.8</v>
      </c>
      <c r="E156" s="124"/>
      <c r="F156" s="100"/>
      <c r="G156" s="100"/>
      <c r="H156" s="38"/>
      <c r="I156" s="41"/>
    </row>
    <row r="157" spans="1:9" ht="12.75">
      <c r="A157" s="100"/>
      <c r="B157" s="100" t="s">
        <v>167</v>
      </c>
      <c r="C157" s="122"/>
      <c r="D157" s="129">
        <v>13.5</v>
      </c>
      <c r="E157" s="124"/>
      <c r="F157" s="100"/>
      <c r="G157" s="100"/>
      <c r="H157" s="38"/>
      <c r="I157" s="41"/>
    </row>
    <row r="158" spans="1:9" ht="12.75">
      <c r="A158" s="100"/>
      <c r="B158" s="100" t="s">
        <v>168</v>
      </c>
      <c r="C158" s="122"/>
      <c r="D158" s="129">
        <v>84.16</v>
      </c>
      <c r="E158" s="124"/>
      <c r="F158" s="100"/>
      <c r="G158" s="100"/>
      <c r="H158" s="38"/>
      <c r="I158" s="41"/>
    </row>
    <row r="159" spans="1:9" ht="12.75">
      <c r="A159" s="100"/>
      <c r="B159" s="100" t="s">
        <v>169</v>
      </c>
      <c r="C159" s="122"/>
      <c r="D159" s="130">
        <v>900</v>
      </c>
      <c r="E159" s="124"/>
      <c r="F159" s="100"/>
      <c r="G159" s="100"/>
      <c r="H159" s="38"/>
      <c r="I159" s="41"/>
    </row>
    <row r="160" spans="1:9" ht="12.75">
      <c r="A160" s="100"/>
      <c r="B160" s="131"/>
      <c r="C160" s="132"/>
      <c r="D160" s="129">
        <f>SUM(D155:D159)</f>
        <v>1193.46</v>
      </c>
      <c r="E160" s="124"/>
      <c r="F160" s="133"/>
      <c r="G160" s="100"/>
      <c r="H160" s="38"/>
      <c r="I160" s="41"/>
    </row>
    <row r="161" spans="1:9" ht="15">
      <c r="A161" s="100"/>
      <c r="B161" s="100" t="s">
        <v>170</v>
      </c>
      <c r="C161" s="122"/>
      <c r="D161" s="134">
        <v>1555</v>
      </c>
      <c r="E161" s="126"/>
      <c r="F161" s="100"/>
      <c r="G161" s="100"/>
      <c r="H161" s="38"/>
      <c r="I161" s="41"/>
    </row>
    <row r="162" spans="1:9" ht="12.75">
      <c r="A162" s="100"/>
      <c r="B162" s="100" t="s">
        <v>171</v>
      </c>
      <c r="C162" s="122"/>
      <c r="D162" s="135">
        <v>0</v>
      </c>
      <c r="E162" s="124"/>
      <c r="F162" s="100"/>
      <c r="G162" s="100"/>
      <c r="H162" s="38"/>
      <c r="I162" s="41"/>
    </row>
    <row r="163" spans="1:9" ht="12.75">
      <c r="A163" s="100"/>
      <c r="B163" s="100"/>
      <c r="C163" s="122"/>
      <c r="D163" s="101">
        <f>SUM(D160:D162)</f>
        <v>2748.46</v>
      </c>
      <c r="E163" s="124"/>
      <c r="F163" s="123">
        <v>2748.46</v>
      </c>
      <c r="G163" s="100"/>
      <c r="H163" s="38"/>
      <c r="I163" s="41"/>
    </row>
    <row r="164" spans="1:9" ht="13.5" thickBot="1">
      <c r="A164" s="100"/>
      <c r="B164" s="100"/>
      <c r="C164" s="122"/>
      <c r="D164" s="122"/>
      <c r="E164" s="124"/>
      <c r="F164" s="136">
        <v>88.54</v>
      </c>
      <c r="G164" s="100"/>
      <c r="H164" s="38"/>
      <c r="I164" s="38"/>
    </row>
    <row r="165" spans="1:9" ht="13.5" thickTop="1">
      <c r="A165" s="100"/>
      <c r="B165" s="100"/>
      <c r="C165" s="122"/>
      <c r="D165" s="122"/>
      <c r="E165" s="124"/>
      <c r="F165" s="137"/>
      <c r="G165" s="100"/>
      <c r="H165" s="38"/>
      <c r="I165" s="41"/>
    </row>
    <row r="166" spans="1:9" ht="12.75">
      <c r="A166" s="138"/>
      <c r="B166" s="138"/>
      <c r="C166" s="139"/>
      <c r="D166" s="139"/>
      <c r="E166" s="140"/>
      <c r="F166" s="141"/>
      <c r="G166" s="138"/>
      <c r="H166" s="120"/>
      <c r="I166" s="41"/>
    </row>
  </sheetData>
  <sheetProtection/>
  <mergeCells count="2">
    <mergeCell ref="A1:I1"/>
    <mergeCell ref="A3:F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93">
      <selection activeCell="F106" sqref="F106"/>
    </sheetView>
  </sheetViews>
  <sheetFormatPr defaultColWidth="9.140625" defaultRowHeight="12.75"/>
  <cols>
    <col min="6" max="6" width="10.00390625" style="0" bestFit="1" customWidth="1"/>
    <col min="10" max="10" width="10.00390625" style="0" bestFit="1" customWidth="1"/>
  </cols>
  <sheetData>
    <row r="1" spans="1:10" ht="20.25">
      <c r="A1" s="248" t="s">
        <v>172</v>
      </c>
      <c r="B1" s="249"/>
      <c r="C1" s="249"/>
      <c r="D1" s="249"/>
      <c r="E1" s="249"/>
      <c r="F1" s="249"/>
      <c r="G1" s="249"/>
      <c r="H1" s="249"/>
      <c r="I1" s="143"/>
      <c r="J1" s="143"/>
    </row>
    <row r="2" spans="1:10" ht="15">
      <c r="A2" s="144" t="s">
        <v>64</v>
      </c>
      <c r="B2" s="144"/>
      <c r="C2" s="144"/>
      <c r="D2" s="145"/>
      <c r="E2" s="146"/>
      <c r="F2" s="147"/>
      <c r="G2" s="148"/>
      <c r="H2" s="145" t="s">
        <v>65</v>
      </c>
      <c r="I2" s="143"/>
      <c r="J2" s="143"/>
    </row>
    <row r="3" spans="1:10" ht="15">
      <c r="A3" s="250" t="s">
        <v>173</v>
      </c>
      <c r="B3" s="249"/>
      <c r="C3" s="249"/>
      <c r="D3" s="249"/>
      <c r="E3" s="249"/>
      <c r="F3" s="249"/>
      <c r="G3" s="150"/>
      <c r="H3" s="150"/>
      <c r="I3" s="143"/>
      <c r="J3" s="143"/>
    </row>
    <row r="4" spans="1:10" ht="15">
      <c r="A4" s="149"/>
      <c r="B4" s="142"/>
      <c r="C4" s="142"/>
      <c r="D4" s="142"/>
      <c r="E4" s="142"/>
      <c r="F4" s="142"/>
      <c r="G4" s="150"/>
      <c r="H4" s="150"/>
      <c r="I4" s="143"/>
      <c r="J4" s="143"/>
    </row>
    <row r="5" spans="1:10" ht="15.75">
      <c r="A5" s="151" t="s">
        <v>2</v>
      </c>
      <c r="B5" s="152"/>
      <c r="C5" s="152" t="s">
        <v>0</v>
      </c>
      <c r="D5" s="152"/>
      <c r="E5" s="145" t="s">
        <v>67</v>
      </c>
      <c r="F5" s="153"/>
      <c r="G5" s="150"/>
      <c r="H5" s="152"/>
      <c r="I5" s="145" t="s">
        <v>67</v>
      </c>
      <c r="J5" s="153"/>
    </row>
    <row r="6" spans="1:10" ht="15">
      <c r="A6" s="154" t="s">
        <v>174</v>
      </c>
      <c r="B6" s="152"/>
      <c r="C6" s="152"/>
      <c r="D6" s="153" t="s">
        <v>0</v>
      </c>
      <c r="E6" s="150">
        <v>572</v>
      </c>
      <c r="F6" s="145"/>
      <c r="G6" s="150"/>
      <c r="H6" s="153" t="s">
        <v>0</v>
      </c>
      <c r="I6" s="150">
        <v>362</v>
      </c>
      <c r="J6" s="145"/>
    </row>
    <row r="7" spans="1:10" ht="15">
      <c r="A7" s="154" t="s">
        <v>175</v>
      </c>
      <c r="B7" s="154"/>
      <c r="C7" s="152"/>
      <c r="D7" s="153"/>
      <c r="E7" s="146">
        <v>-1536.05</v>
      </c>
      <c r="F7" s="145"/>
      <c r="G7" s="150"/>
      <c r="H7" s="153"/>
      <c r="I7" s="146">
        <v>-1326.5</v>
      </c>
      <c r="J7" s="145"/>
    </row>
    <row r="8" spans="1:10" ht="15">
      <c r="A8" s="154" t="s">
        <v>70</v>
      </c>
      <c r="B8" s="154"/>
      <c r="C8" s="152"/>
      <c r="D8" s="153"/>
      <c r="E8" s="155">
        <v>-1104.26</v>
      </c>
      <c r="F8" s="145"/>
      <c r="G8" s="150"/>
      <c r="H8" s="153"/>
      <c r="I8" s="155">
        <v>-509.71</v>
      </c>
      <c r="J8" s="145"/>
    </row>
    <row r="9" spans="1:10" ht="15">
      <c r="A9" s="154"/>
      <c r="B9" s="154"/>
      <c r="C9" s="152"/>
      <c r="D9" s="153"/>
      <c r="E9" s="146">
        <f>SUM(E6:E8)</f>
        <v>-2068.31</v>
      </c>
      <c r="F9" s="145"/>
      <c r="G9" s="150"/>
      <c r="H9" s="153"/>
      <c r="I9" s="146">
        <v>-1474.21</v>
      </c>
      <c r="J9" s="145"/>
    </row>
    <row r="10" spans="1:10" ht="15">
      <c r="A10" s="154" t="s">
        <v>176</v>
      </c>
      <c r="B10" s="154"/>
      <c r="C10" s="152"/>
      <c r="D10" s="153"/>
      <c r="E10" s="156">
        <v>2331.6</v>
      </c>
      <c r="F10" s="145"/>
      <c r="G10" s="150"/>
      <c r="H10" s="153"/>
      <c r="I10" s="156">
        <v>1536.05</v>
      </c>
      <c r="J10" s="145"/>
    </row>
    <row r="11" spans="1:10" ht="15">
      <c r="A11" s="154" t="s">
        <v>177</v>
      </c>
      <c r="B11" s="154"/>
      <c r="C11" s="152"/>
      <c r="D11" s="153"/>
      <c r="E11" s="146">
        <f>SUM(E9:E10)</f>
        <v>263.28999999999996</v>
      </c>
      <c r="F11" s="145">
        <f>+E11</f>
        <v>263.28999999999996</v>
      </c>
      <c r="G11" s="150"/>
      <c r="H11" s="153"/>
      <c r="I11" s="146">
        <v>61.83999999999992</v>
      </c>
      <c r="J11" s="145">
        <v>61.83999999999992</v>
      </c>
    </row>
    <row r="12" spans="1:10" ht="15">
      <c r="A12" s="154" t="s">
        <v>178</v>
      </c>
      <c r="B12" s="154"/>
      <c r="C12" s="154"/>
      <c r="D12" s="157"/>
      <c r="E12" s="143"/>
      <c r="F12" s="158">
        <v>9764</v>
      </c>
      <c r="G12" s="158"/>
      <c r="H12" s="157"/>
      <c r="I12" s="143"/>
      <c r="J12" s="158">
        <v>9816</v>
      </c>
    </row>
    <row r="13" spans="1:10" ht="15">
      <c r="A13" s="154" t="s">
        <v>179</v>
      </c>
      <c r="B13" s="154"/>
      <c r="C13" s="154" t="s">
        <v>0</v>
      </c>
      <c r="D13" s="159"/>
      <c r="E13" s="153"/>
      <c r="F13" s="160">
        <v>513.5</v>
      </c>
      <c r="G13" s="160"/>
      <c r="H13" s="159"/>
      <c r="I13" s="153"/>
      <c r="J13" s="160">
        <v>520.84</v>
      </c>
    </row>
    <row r="14" spans="1:10" ht="15">
      <c r="A14" s="154" t="s">
        <v>180</v>
      </c>
      <c r="B14" s="154"/>
      <c r="C14" s="154"/>
      <c r="D14" s="157"/>
      <c r="E14" s="153"/>
      <c r="F14" s="158">
        <v>4479</v>
      </c>
      <c r="G14" s="158"/>
      <c r="H14" s="157"/>
      <c r="I14" s="153"/>
      <c r="J14" s="158">
        <v>4783.5</v>
      </c>
    </row>
    <row r="15" spans="1:10" ht="15">
      <c r="A15" s="154" t="s">
        <v>181</v>
      </c>
      <c r="B15" s="154"/>
      <c r="C15" s="154"/>
      <c r="D15" s="157"/>
      <c r="E15" s="153"/>
      <c r="F15" s="158">
        <v>5420</v>
      </c>
      <c r="G15" s="158"/>
      <c r="H15" s="157"/>
      <c r="I15" s="153"/>
      <c r="J15" s="158">
        <v>5701.25</v>
      </c>
    </row>
    <row r="16" spans="1:10" ht="15">
      <c r="A16" s="154" t="s">
        <v>182</v>
      </c>
      <c r="B16" s="154"/>
      <c r="C16" s="154"/>
      <c r="D16" s="157"/>
      <c r="E16" s="153"/>
      <c r="F16" s="161">
        <v>0</v>
      </c>
      <c r="G16" s="158"/>
      <c r="H16" s="157"/>
      <c r="I16" s="153"/>
      <c r="J16" s="161">
        <v>0</v>
      </c>
    </row>
    <row r="17" spans="1:10" ht="12.75">
      <c r="A17" s="154" t="s">
        <v>183</v>
      </c>
      <c r="B17" s="154"/>
      <c r="C17" s="154"/>
      <c r="D17" s="159"/>
      <c r="E17" s="158"/>
      <c r="F17" s="162">
        <v>30</v>
      </c>
      <c r="G17" s="158"/>
      <c r="H17" s="159"/>
      <c r="I17" s="158"/>
      <c r="J17" s="162">
        <v>109.18</v>
      </c>
    </row>
    <row r="18" spans="1:10" ht="12.75">
      <c r="A18" s="154" t="s">
        <v>184</v>
      </c>
      <c r="B18" s="154"/>
      <c r="C18" s="154"/>
      <c r="D18" s="159"/>
      <c r="E18" s="158"/>
      <c r="F18" s="163">
        <v>564.5</v>
      </c>
      <c r="G18" s="158"/>
      <c r="H18" s="159"/>
      <c r="I18" s="158"/>
      <c r="J18" s="163">
        <v>0</v>
      </c>
    </row>
    <row r="19" spans="1:10" ht="12.75">
      <c r="A19" s="164"/>
      <c r="B19" s="154"/>
      <c r="C19" s="154"/>
      <c r="D19" s="159"/>
      <c r="E19" s="158"/>
      <c r="F19" s="165"/>
      <c r="G19" s="158"/>
      <c r="H19" s="159"/>
      <c r="I19" s="158"/>
      <c r="J19" s="165"/>
    </row>
    <row r="20" spans="1:10" ht="12.75">
      <c r="A20" s="166"/>
      <c r="B20" s="154"/>
      <c r="C20" s="154"/>
      <c r="D20" s="159"/>
      <c r="E20" s="158"/>
      <c r="F20" s="167"/>
      <c r="G20" s="158"/>
      <c r="H20" s="159"/>
      <c r="I20" s="158"/>
      <c r="J20" s="167"/>
    </row>
    <row r="21" spans="1:10" ht="15.75">
      <c r="A21" s="151"/>
      <c r="B21" s="168"/>
      <c r="C21" s="154"/>
      <c r="D21" s="157"/>
      <c r="E21" s="158"/>
      <c r="F21" s="157"/>
      <c r="G21" s="158"/>
      <c r="H21" s="157"/>
      <c r="I21" s="158"/>
      <c r="J21" s="157"/>
    </row>
    <row r="22" spans="1:10" ht="12.75">
      <c r="A22" s="169"/>
      <c r="B22" s="164"/>
      <c r="C22" s="154"/>
      <c r="D22" s="157"/>
      <c r="E22" s="158"/>
      <c r="F22" s="157"/>
      <c r="G22" s="158"/>
      <c r="H22" s="157"/>
      <c r="I22" s="158"/>
      <c r="J22" s="157"/>
    </row>
    <row r="23" spans="1:10" ht="12.75">
      <c r="A23" s="169"/>
      <c r="B23" s="164"/>
      <c r="C23" s="154"/>
      <c r="D23" s="157"/>
      <c r="E23" s="158"/>
      <c r="F23" s="157"/>
      <c r="G23" s="158"/>
      <c r="H23" s="157"/>
      <c r="I23" s="158"/>
      <c r="J23" s="157"/>
    </row>
    <row r="24" spans="1:10" ht="12.75">
      <c r="A24" s="154"/>
      <c r="B24" s="154"/>
      <c r="C24" s="154"/>
      <c r="D24" s="157"/>
      <c r="E24" s="158"/>
      <c r="F24" s="170"/>
      <c r="G24" s="158"/>
      <c r="H24" s="157"/>
      <c r="I24" s="158"/>
      <c r="J24" s="170"/>
    </row>
    <row r="25" spans="1:10" ht="12.75">
      <c r="A25" s="154"/>
      <c r="B25" s="154"/>
      <c r="C25" s="154"/>
      <c r="D25" s="157"/>
      <c r="E25" s="158"/>
      <c r="F25" s="170"/>
      <c r="G25" s="158"/>
      <c r="H25" s="157"/>
      <c r="I25" s="158"/>
      <c r="J25" s="170"/>
    </row>
    <row r="26" spans="1:10" ht="12.75">
      <c r="A26" s="154"/>
      <c r="B26" s="154"/>
      <c r="C26" s="154"/>
      <c r="D26" s="157"/>
      <c r="E26" s="158"/>
      <c r="F26" s="170"/>
      <c r="G26" s="158"/>
      <c r="H26" s="157"/>
      <c r="I26" s="158"/>
      <c r="J26" s="170"/>
    </row>
    <row r="27" spans="1:10" ht="12.75">
      <c r="A27" s="154"/>
      <c r="B27" s="154"/>
      <c r="C27" s="154"/>
      <c r="D27" s="157"/>
      <c r="E27" s="158"/>
      <c r="F27" s="170"/>
      <c r="G27" s="158"/>
      <c r="H27" s="157"/>
      <c r="I27" s="158"/>
      <c r="J27" s="170"/>
    </row>
    <row r="28" spans="1:10" ht="12.75">
      <c r="A28" s="154"/>
      <c r="B28" s="154"/>
      <c r="C28" s="154"/>
      <c r="D28" s="171"/>
      <c r="E28" s="158"/>
      <c r="F28" s="170"/>
      <c r="G28" s="158"/>
      <c r="H28" s="171"/>
      <c r="I28" s="158"/>
      <c r="J28" s="170"/>
    </row>
    <row r="29" spans="1:10" ht="12.75">
      <c r="A29" s="154"/>
      <c r="B29" s="154"/>
      <c r="C29" s="154"/>
      <c r="D29" s="171"/>
      <c r="E29" s="158"/>
      <c r="F29" s="170"/>
      <c r="G29" s="158"/>
      <c r="H29" s="171"/>
      <c r="I29" s="158"/>
      <c r="J29" s="170"/>
    </row>
    <row r="30" spans="1:10" ht="12.75">
      <c r="A30" s="154"/>
      <c r="B30" s="154"/>
      <c r="C30" s="154"/>
      <c r="D30" s="171"/>
      <c r="E30" s="158"/>
      <c r="F30" s="170"/>
      <c r="G30" s="158"/>
      <c r="H30" s="171"/>
      <c r="I30" s="158"/>
      <c r="J30" s="170"/>
    </row>
    <row r="31" spans="1:10" ht="12.75">
      <c r="A31" s="154"/>
      <c r="B31" s="154"/>
      <c r="C31" s="154"/>
      <c r="D31" s="171"/>
      <c r="E31" s="158"/>
      <c r="F31" s="172"/>
      <c r="G31" s="158"/>
      <c r="H31" s="171"/>
      <c r="I31" s="158"/>
      <c r="J31" s="172"/>
    </row>
    <row r="32" spans="1:10" ht="12.75">
      <c r="A32" s="154"/>
      <c r="B32" s="154"/>
      <c r="C32" s="154"/>
      <c r="D32" s="171"/>
      <c r="E32" s="158"/>
      <c r="F32" s="172"/>
      <c r="G32" s="158"/>
      <c r="H32" s="171"/>
      <c r="I32" s="158"/>
      <c r="J32" s="172"/>
    </row>
    <row r="33" spans="1:10" ht="12.75">
      <c r="A33" s="154"/>
      <c r="B33" s="154"/>
      <c r="C33" s="154"/>
      <c r="D33" s="173"/>
      <c r="E33" s="158"/>
      <c r="F33" s="172"/>
      <c r="G33" s="158"/>
      <c r="H33" s="173"/>
      <c r="I33" s="158"/>
      <c r="J33" s="172"/>
    </row>
    <row r="34" spans="1:10" ht="12.75">
      <c r="A34" s="164" t="s">
        <v>4</v>
      </c>
      <c r="B34" s="154"/>
      <c r="C34" s="154"/>
      <c r="D34" s="159"/>
      <c r="E34" s="158"/>
      <c r="F34" s="165">
        <f>SUM(F11:F33)</f>
        <v>21034.29</v>
      </c>
      <c r="G34" s="158"/>
      <c r="H34" s="159"/>
      <c r="I34" s="158"/>
      <c r="J34" s="165">
        <v>20992.61</v>
      </c>
    </row>
    <row r="35" spans="1:10" ht="12.75">
      <c r="A35" s="166"/>
      <c r="B35" s="154"/>
      <c r="C35" s="154"/>
      <c r="D35" s="159"/>
      <c r="E35" s="158"/>
      <c r="F35" s="167"/>
      <c r="G35" s="158"/>
      <c r="H35" s="159"/>
      <c r="I35" s="158"/>
      <c r="J35" s="167"/>
    </row>
    <row r="36" spans="1:10" ht="15.75">
      <c r="A36" s="151" t="s">
        <v>1</v>
      </c>
      <c r="B36" s="168"/>
      <c r="C36" s="154"/>
      <c r="D36" s="157"/>
      <c r="E36" s="158"/>
      <c r="F36" s="157"/>
      <c r="G36" s="158"/>
      <c r="H36" s="157"/>
      <c r="I36" s="158"/>
      <c r="J36" s="157"/>
    </row>
    <row r="37" spans="1:10" ht="12.75">
      <c r="A37" s="169"/>
      <c r="B37" s="164"/>
      <c r="C37" s="154"/>
      <c r="D37" s="157"/>
      <c r="E37" s="158"/>
      <c r="F37" s="157"/>
      <c r="G37" s="158"/>
      <c r="H37" s="157"/>
      <c r="I37" s="158"/>
      <c r="J37" s="157"/>
    </row>
    <row r="38" spans="1:10" ht="12.75">
      <c r="A38" s="169" t="s">
        <v>239</v>
      </c>
      <c r="B38" s="164"/>
      <c r="C38" s="154"/>
      <c r="D38" s="157"/>
      <c r="E38" s="158">
        <v>132</v>
      </c>
      <c r="F38" s="157"/>
      <c r="G38" s="158"/>
      <c r="H38" s="157"/>
      <c r="I38" s="158">
        <v>132</v>
      </c>
      <c r="J38" s="157"/>
    </row>
    <row r="39" spans="1:10" ht="12.75">
      <c r="A39" s="154" t="s">
        <v>185</v>
      </c>
      <c r="B39" s="154"/>
      <c r="C39" s="154"/>
      <c r="D39" s="157"/>
      <c r="E39" s="158">
        <v>0</v>
      </c>
      <c r="F39" s="170"/>
      <c r="G39" s="158"/>
      <c r="H39" s="157"/>
      <c r="I39" s="158">
        <v>34</v>
      </c>
      <c r="J39" s="170"/>
    </row>
    <row r="40" spans="1:10" ht="12.75">
      <c r="A40" s="154" t="s">
        <v>186</v>
      </c>
      <c r="B40" s="154"/>
      <c r="C40" s="154"/>
      <c r="D40" s="157"/>
      <c r="E40" s="158">
        <v>0</v>
      </c>
      <c r="F40" s="170"/>
      <c r="G40" s="158"/>
      <c r="H40" s="157"/>
      <c r="I40" s="158">
        <v>0</v>
      </c>
      <c r="J40" s="170"/>
    </row>
    <row r="41" spans="1:10" ht="12.75">
      <c r="A41" s="154" t="s">
        <v>187</v>
      </c>
      <c r="B41" s="154"/>
      <c r="C41" s="154"/>
      <c r="D41" s="157"/>
      <c r="E41" s="158">
        <v>2878</v>
      </c>
      <c r="F41" s="170"/>
      <c r="G41" s="158"/>
      <c r="H41" s="157"/>
      <c r="I41" s="158">
        <v>2797.5</v>
      </c>
      <c r="J41" s="170"/>
    </row>
    <row r="42" spans="1:10" ht="12.75">
      <c r="A42" s="154" t="s">
        <v>188</v>
      </c>
      <c r="B42" s="154"/>
      <c r="C42" s="154"/>
      <c r="D42" s="157"/>
      <c r="E42" s="158">
        <v>1055</v>
      </c>
      <c r="F42" s="170"/>
      <c r="G42" s="158"/>
      <c r="H42" s="157"/>
      <c r="I42" s="158">
        <v>1185</v>
      </c>
      <c r="J42" s="170"/>
    </row>
    <row r="43" spans="1:10" ht="12.75">
      <c r="A43" s="154" t="s">
        <v>163</v>
      </c>
      <c r="B43" s="154"/>
      <c r="C43" s="154" t="s">
        <v>189</v>
      </c>
      <c r="D43" s="171">
        <v>190</v>
      </c>
      <c r="E43" s="158"/>
      <c r="F43" s="170"/>
      <c r="G43" s="158"/>
      <c r="H43" s="171">
        <v>94</v>
      </c>
      <c r="I43" s="158"/>
      <c r="J43" s="170"/>
    </row>
    <row r="44" spans="1:10" ht="12.75">
      <c r="A44" s="154"/>
      <c r="B44" s="154"/>
      <c r="C44" s="154" t="s">
        <v>190</v>
      </c>
      <c r="D44" s="171">
        <v>68</v>
      </c>
      <c r="E44" s="158"/>
      <c r="F44" s="170"/>
      <c r="G44" s="158"/>
      <c r="H44" s="171">
        <v>60</v>
      </c>
      <c r="I44" s="158"/>
      <c r="J44" s="170"/>
    </row>
    <row r="45" spans="1:10" ht="12.75">
      <c r="A45" s="154"/>
      <c r="B45" s="154"/>
      <c r="C45" s="154" t="s">
        <v>191</v>
      </c>
      <c r="D45" s="171">
        <v>17.5</v>
      </c>
      <c r="E45" s="158"/>
      <c r="F45" s="170"/>
      <c r="G45" s="158"/>
      <c r="H45" s="171">
        <v>145</v>
      </c>
      <c r="I45" s="158"/>
      <c r="J45" s="170"/>
    </row>
    <row r="46" spans="1:10" ht="12.75">
      <c r="A46" s="154"/>
      <c r="B46" s="154"/>
      <c r="C46" s="154" t="s">
        <v>192</v>
      </c>
      <c r="D46" s="171">
        <v>394.5</v>
      </c>
      <c r="E46" s="158"/>
      <c r="F46" s="172"/>
      <c r="G46" s="158"/>
      <c r="H46" s="171">
        <v>150</v>
      </c>
      <c r="I46" s="158"/>
      <c r="J46" s="172"/>
    </row>
    <row r="47" spans="1:10" ht="12.75">
      <c r="A47" s="154"/>
      <c r="B47" s="154" t="s">
        <v>193</v>
      </c>
      <c r="C47" s="154" t="s">
        <v>194</v>
      </c>
      <c r="D47" s="171">
        <v>450</v>
      </c>
      <c r="E47" s="158"/>
      <c r="F47" s="172"/>
      <c r="G47" s="158"/>
      <c r="H47" s="171">
        <v>630</v>
      </c>
      <c r="I47" s="158"/>
      <c r="J47" s="172"/>
    </row>
    <row r="48" spans="1:10" ht="12.75">
      <c r="A48" s="154"/>
      <c r="B48" s="154" t="s">
        <v>195</v>
      </c>
      <c r="C48" s="154"/>
      <c r="D48" s="173">
        <v>0</v>
      </c>
      <c r="E48" s="158">
        <f>SUM(D43:D48)</f>
        <v>1120</v>
      </c>
      <c r="F48" s="172"/>
      <c r="G48" s="158"/>
      <c r="H48" s="173">
        <v>125.3</v>
      </c>
      <c r="I48" s="158">
        <v>1204.3</v>
      </c>
      <c r="J48" s="172"/>
    </row>
    <row r="49" spans="1:10" ht="12.75">
      <c r="A49" s="154" t="s">
        <v>196</v>
      </c>
      <c r="B49" s="154"/>
      <c r="C49" s="174"/>
      <c r="D49" s="175"/>
      <c r="E49" s="158">
        <v>0</v>
      </c>
      <c r="F49" s="170"/>
      <c r="G49" s="158"/>
      <c r="H49" s="175"/>
      <c r="I49" s="158">
        <v>0</v>
      </c>
      <c r="J49" s="170"/>
    </row>
    <row r="50" spans="1:10" ht="12.75">
      <c r="A50" s="154" t="s">
        <v>197</v>
      </c>
      <c r="B50" s="176"/>
      <c r="C50" s="177"/>
      <c r="D50" s="157"/>
      <c r="E50" s="158">
        <v>185.75</v>
      </c>
      <c r="F50" s="170"/>
      <c r="G50" s="158"/>
      <c r="H50" s="157"/>
      <c r="I50" s="158">
        <v>408.98</v>
      </c>
      <c r="J50" s="170"/>
    </row>
    <row r="51" spans="1:10" ht="12.75">
      <c r="A51" s="154" t="s">
        <v>198</v>
      </c>
      <c r="B51" s="154"/>
      <c r="C51" s="177"/>
      <c r="D51" s="157"/>
      <c r="E51" s="158"/>
      <c r="F51" s="170"/>
      <c r="G51" s="158"/>
      <c r="H51" s="157"/>
      <c r="I51" s="158">
        <v>67.33</v>
      </c>
      <c r="J51" s="170"/>
    </row>
    <row r="52" spans="1:10" ht="12.75">
      <c r="A52" s="154" t="s">
        <v>159</v>
      </c>
      <c r="B52" s="154"/>
      <c r="C52" s="154" t="s">
        <v>199</v>
      </c>
      <c r="D52" s="171">
        <v>265.11</v>
      </c>
      <c r="E52" s="158"/>
      <c r="F52" s="170"/>
      <c r="G52" s="158"/>
      <c r="H52" s="171">
        <v>257.86</v>
      </c>
      <c r="I52" s="158"/>
      <c r="J52" s="170"/>
    </row>
    <row r="53" spans="1:10" ht="12.75">
      <c r="A53" s="154"/>
      <c r="B53" s="154"/>
      <c r="C53" s="154" t="s">
        <v>200</v>
      </c>
      <c r="D53" s="171">
        <v>2658</v>
      </c>
      <c r="E53" s="158"/>
      <c r="F53" s="170"/>
      <c r="G53" s="158"/>
      <c r="H53" s="171">
        <v>2937</v>
      </c>
      <c r="I53" s="158"/>
      <c r="J53" s="170"/>
    </row>
    <row r="54" spans="1:10" ht="12.75">
      <c r="A54" s="154"/>
      <c r="B54" s="154"/>
      <c r="C54" s="154" t="s">
        <v>201</v>
      </c>
      <c r="D54" s="171">
        <v>643.5</v>
      </c>
      <c r="E54" s="158"/>
      <c r="F54" s="170"/>
      <c r="G54" s="158"/>
      <c r="H54" s="171">
        <v>2305</v>
      </c>
      <c r="I54" s="158"/>
      <c r="J54" s="170"/>
    </row>
    <row r="55" spans="1:10" ht="12.75">
      <c r="A55" s="154"/>
      <c r="B55" s="154"/>
      <c r="C55" s="178" t="s">
        <v>202</v>
      </c>
      <c r="D55" s="173">
        <v>324.88</v>
      </c>
      <c r="E55" s="158">
        <f>SUM(D52:D55)</f>
        <v>3891.4900000000002</v>
      </c>
      <c r="F55" s="170"/>
      <c r="G55" s="158"/>
      <c r="H55" s="173">
        <v>382.2</v>
      </c>
      <c r="I55" s="158">
        <v>5882.06</v>
      </c>
      <c r="J55" s="170"/>
    </row>
    <row r="56" spans="1:10" ht="12.75">
      <c r="A56" s="154" t="s">
        <v>78</v>
      </c>
      <c r="B56" s="154"/>
      <c r="C56" s="154"/>
      <c r="D56" s="170"/>
      <c r="E56" s="158">
        <v>691</v>
      </c>
      <c r="F56" s="170"/>
      <c r="G56" s="158"/>
      <c r="H56" s="170"/>
      <c r="I56" s="158">
        <v>1485</v>
      </c>
      <c r="J56" s="170"/>
    </row>
    <row r="57" spans="1:10" ht="12.75">
      <c r="A57" s="154" t="s">
        <v>203</v>
      </c>
      <c r="B57" s="154"/>
      <c r="C57" s="154" t="s">
        <v>204</v>
      </c>
      <c r="D57" s="170"/>
      <c r="E57" s="158">
        <v>0</v>
      </c>
      <c r="F57" s="170"/>
      <c r="G57" s="158"/>
      <c r="H57" s="170"/>
      <c r="I57" s="158">
        <v>0</v>
      </c>
      <c r="J57" s="170"/>
    </row>
    <row r="58" spans="1:10" ht="12.75">
      <c r="A58" s="154"/>
      <c r="B58" s="154"/>
      <c r="C58" s="178" t="s">
        <v>155</v>
      </c>
      <c r="D58" s="170"/>
      <c r="E58" s="158">
        <v>0</v>
      </c>
      <c r="F58" s="170"/>
      <c r="G58" s="158"/>
      <c r="H58" s="170"/>
      <c r="I58" s="158">
        <v>0</v>
      </c>
      <c r="J58" s="170"/>
    </row>
    <row r="59" spans="1:10" ht="12.75">
      <c r="A59" s="154" t="s">
        <v>205</v>
      </c>
      <c r="B59" s="154"/>
      <c r="C59" s="178"/>
      <c r="D59" s="170"/>
      <c r="E59" s="158">
        <v>0</v>
      </c>
      <c r="F59" s="170"/>
      <c r="G59" s="158"/>
      <c r="H59" s="170"/>
      <c r="I59" s="158">
        <v>0</v>
      </c>
      <c r="J59" s="170"/>
    </row>
    <row r="60" spans="1:10" ht="12.75">
      <c r="A60" s="154" t="s">
        <v>206</v>
      </c>
      <c r="B60" s="154"/>
      <c r="C60" s="178"/>
      <c r="D60" s="157"/>
      <c r="E60" s="158">
        <v>257.54</v>
      </c>
      <c r="F60" s="154"/>
      <c r="G60" s="158"/>
      <c r="H60" s="157"/>
      <c r="I60" s="158">
        <v>466.26</v>
      </c>
      <c r="J60" s="154"/>
    </row>
    <row r="61" spans="1:10" ht="12.75">
      <c r="A61" s="154" t="s">
        <v>96</v>
      </c>
      <c r="B61" s="154"/>
      <c r="C61" s="178"/>
      <c r="D61" s="157"/>
      <c r="E61" s="158">
        <v>2450</v>
      </c>
      <c r="F61" s="154"/>
      <c r="G61" s="158"/>
      <c r="H61" s="157"/>
      <c r="I61" s="158">
        <v>3150</v>
      </c>
      <c r="J61" s="154"/>
    </row>
    <row r="62" spans="1:10" ht="12.75">
      <c r="A62" s="154" t="s">
        <v>207</v>
      </c>
      <c r="B62" s="154"/>
      <c r="C62" s="178"/>
      <c r="D62" s="157"/>
      <c r="E62" s="158">
        <v>266.28</v>
      </c>
      <c r="F62" s="170"/>
      <c r="G62" s="158"/>
      <c r="H62" s="157"/>
      <c r="I62" s="158">
        <v>174.1</v>
      </c>
      <c r="J62" s="170"/>
    </row>
    <row r="63" spans="1:10" ht="12.75">
      <c r="A63" s="154" t="s">
        <v>208</v>
      </c>
      <c r="B63" s="154"/>
      <c r="C63" s="154"/>
      <c r="D63" s="157"/>
      <c r="E63" s="160">
        <v>0</v>
      </c>
      <c r="F63" s="179"/>
      <c r="G63" s="160"/>
      <c r="H63" s="157"/>
      <c r="I63" s="160">
        <v>0</v>
      </c>
      <c r="J63" s="179"/>
    </row>
    <row r="64" spans="1:10" ht="12.75">
      <c r="A64" s="154" t="s">
        <v>209</v>
      </c>
      <c r="B64" s="154"/>
      <c r="C64" s="154"/>
      <c r="D64" s="157"/>
      <c r="E64" s="160">
        <v>0</v>
      </c>
      <c r="F64" s="179"/>
      <c r="G64" s="160"/>
      <c r="H64" s="157"/>
      <c r="I64" s="160">
        <v>0</v>
      </c>
      <c r="J64" s="179"/>
    </row>
    <row r="65" spans="1:10" ht="12.75">
      <c r="A65" s="154" t="s">
        <v>210</v>
      </c>
      <c r="B65" s="154"/>
      <c r="C65" s="154"/>
      <c r="D65" s="157"/>
      <c r="E65" s="158">
        <v>0</v>
      </c>
      <c r="F65" s="170"/>
      <c r="G65" s="158"/>
      <c r="H65" s="157"/>
      <c r="I65" s="158">
        <v>0</v>
      </c>
      <c r="J65" s="170"/>
    </row>
    <row r="66" spans="1:10" ht="12.75">
      <c r="A66" s="154" t="s">
        <v>211</v>
      </c>
      <c r="B66" s="154"/>
      <c r="C66" s="154"/>
      <c r="D66" s="157"/>
      <c r="E66" s="158">
        <v>0</v>
      </c>
      <c r="F66" s="170"/>
      <c r="G66" s="158"/>
      <c r="H66" s="157"/>
      <c r="I66" s="158">
        <v>0</v>
      </c>
      <c r="J66" s="170"/>
    </row>
    <row r="67" spans="1:10" ht="12.75">
      <c r="A67" s="154" t="s">
        <v>212</v>
      </c>
      <c r="B67" s="154"/>
      <c r="C67" s="154"/>
      <c r="D67" s="157"/>
      <c r="E67" s="158">
        <v>50</v>
      </c>
      <c r="F67" s="170"/>
      <c r="G67" s="158"/>
      <c r="H67" s="157"/>
      <c r="I67" s="158">
        <v>50</v>
      </c>
      <c r="J67" s="170"/>
    </row>
    <row r="68" spans="1:10" ht="12.75">
      <c r="A68" s="154" t="s">
        <v>213</v>
      </c>
      <c r="B68" s="154"/>
      <c r="C68" s="154"/>
      <c r="D68" s="157"/>
      <c r="E68" s="158">
        <v>0</v>
      </c>
      <c r="F68" s="170"/>
      <c r="G68" s="158"/>
      <c r="H68" s="157"/>
      <c r="I68" s="158">
        <v>102.5</v>
      </c>
      <c r="J68" s="170"/>
    </row>
    <row r="69" spans="1:10" ht="12.75">
      <c r="A69" s="154" t="s">
        <v>214</v>
      </c>
      <c r="B69" s="154"/>
      <c r="C69" s="154"/>
      <c r="D69" s="157" t="s">
        <v>0</v>
      </c>
      <c r="E69" s="160">
        <v>0</v>
      </c>
      <c r="F69" s="170"/>
      <c r="G69" s="158"/>
      <c r="H69" s="157" t="s">
        <v>0</v>
      </c>
      <c r="I69" s="160">
        <v>220.56</v>
      </c>
      <c r="J69" s="170"/>
    </row>
    <row r="70" spans="1:10" ht="12.75">
      <c r="A70" s="181"/>
      <c r="B70" s="169"/>
      <c r="C70" s="169"/>
      <c r="D70" s="159"/>
      <c r="E70" s="160"/>
      <c r="F70" s="179"/>
      <c r="G70" s="160"/>
      <c r="H70" s="159"/>
      <c r="I70" s="160"/>
      <c r="J70" s="179"/>
    </row>
    <row r="71" spans="1:10" ht="12.75">
      <c r="A71" s="181"/>
      <c r="B71" s="181"/>
      <c r="C71" s="181"/>
      <c r="D71" s="210"/>
      <c r="E71" s="160"/>
      <c r="F71" s="211"/>
      <c r="G71" s="160"/>
      <c r="H71" s="210"/>
      <c r="I71" s="160"/>
      <c r="J71" s="211"/>
    </row>
    <row r="72" spans="1:10" ht="12.75">
      <c r="A72" s="181"/>
      <c r="B72" s="181"/>
      <c r="C72" s="181"/>
      <c r="D72" s="212"/>
      <c r="E72" s="160"/>
      <c r="F72" s="185"/>
      <c r="G72" s="160"/>
      <c r="H72" s="212"/>
      <c r="I72" s="160"/>
      <c r="J72" s="185"/>
    </row>
    <row r="73" spans="1:10" ht="20.25">
      <c r="A73" s="213"/>
      <c r="B73" s="214"/>
      <c r="C73" s="214"/>
      <c r="D73" s="214"/>
      <c r="E73" s="214"/>
      <c r="F73" s="214"/>
      <c r="G73" s="214"/>
      <c r="H73" s="214"/>
      <c r="I73" s="214"/>
      <c r="J73" s="214"/>
    </row>
    <row r="74" spans="1:10" ht="12.75">
      <c r="A74" s="181"/>
      <c r="B74" s="181"/>
      <c r="C74" s="181"/>
      <c r="D74" s="212"/>
      <c r="E74" s="160"/>
      <c r="F74" s="185"/>
      <c r="G74" s="160"/>
      <c r="H74" s="212"/>
      <c r="I74" s="160"/>
      <c r="J74" s="185"/>
    </row>
    <row r="75" spans="1:10" ht="15.75">
      <c r="A75" s="215"/>
      <c r="B75" s="216"/>
      <c r="C75" s="217"/>
      <c r="D75" s="217"/>
      <c r="E75" s="218"/>
      <c r="F75" s="219"/>
      <c r="G75" s="188"/>
      <c r="H75" s="217"/>
      <c r="I75" s="218"/>
      <c r="J75" s="219"/>
    </row>
    <row r="76" spans="1:10" ht="15">
      <c r="A76" s="181"/>
      <c r="B76" s="216"/>
      <c r="C76" s="217"/>
      <c r="D76" s="217"/>
      <c r="E76" s="188"/>
      <c r="F76" s="220"/>
      <c r="G76" s="188"/>
      <c r="H76" s="217"/>
      <c r="I76" s="188"/>
      <c r="J76" s="220"/>
    </row>
    <row r="77" spans="1:10" ht="15">
      <c r="A77" s="169"/>
      <c r="B77" s="169"/>
      <c r="C77" s="169"/>
      <c r="D77" s="192"/>
      <c r="E77" s="190"/>
      <c r="F77" s="219"/>
      <c r="G77" s="209"/>
      <c r="H77" s="192"/>
      <c r="I77" s="190"/>
      <c r="J77" s="219"/>
    </row>
    <row r="78" spans="1:10" ht="15">
      <c r="A78" s="169"/>
      <c r="B78" s="169"/>
      <c r="C78" s="169"/>
      <c r="D78" s="192"/>
      <c r="E78" s="190"/>
      <c r="F78" s="209"/>
      <c r="G78" s="209"/>
      <c r="H78" s="192"/>
      <c r="I78" s="190"/>
      <c r="J78" s="209"/>
    </row>
    <row r="79" spans="1:10" ht="15">
      <c r="A79" s="169"/>
      <c r="B79" s="169"/>
      <c r="C79" s="169"/>
      <c r="D79" s="192"/>
      <c r="E79" s="192"/>
      <c r="F79" s="219"/>
      <c r="G79" s="209"/>
      <c r="H79" s="192"/>
      <c r="I79" s="192"/>
      <c r="J79" s="219"/>
    </row>
    <row r="80" spans="1:10" ht="12.75">
      <c r="A80" s="164" t="s">
        <v>6</v>
      </c>
      <c r="B80" s="154"/>
      <c r="C80" s="154"/>
      <c r="D80" s="157"/>
      <c r="E80" s="158"/>
      <c r="F80" s="180">
        <f>SUM(E38:E80)</f>
        <v>12977.060000000001</v>
      </c>
      <c r="G80" s="158"/>
      <c r="H80" s="157"/>
      <c r="I80" s="158">
        <v>17359.59</v>
      </c>
      <c r="J80" s="180">
        <v>17359.59</v>
      </c>
    </row>
    <row r="81" spans="1:10" ht="13.5" thickBot="1">
      <c r="A81" s="181"/>
      <c r="B81" s="181"/>
      <c r="C81" s="181"/>
      <c r="D81" s="182"/>
      <c r="E81" s="158"/>
      <c r="F81" s="183"/>
      <c r="G81" s="158"/>
      <c r="H81" s="182"/>
      <c r="I81" s="158"/>
      <c r="J81" s="183"/>
    </row>
    <row r="82" spans="1:10" ht="14.25" thickBot="1" thickTop="1">
      <c r="A82" s="181" t="s">
        <v>104</v>
      </c>
      <c r="B82" s="181"/>
      <c r="C82" s="181"/>
      <c r="D82" s="182"/>
      <c r="E82" s="158"/>
      <c r="F82" s="183">
        <f>+F34-F80</f>
        <v>8057.23</v>
      </c>
      <c r="G82" s="158"/>
      <c r="H82" s="182"/>
      <c r="I82" s="158"/>
      <c r="J82" s="183">
        <v>3633.02</v>
      </c>
    </row>
    <row r="83" spans="1:10" ht="13.5" thickTop="1">
      <c r="A83" s="164"/>
      <c r="B83" s="164"/>
      <c r="C83" s="164"/>
      <c r="D83" s="184"/>
      <c r="E83" s="158"/>
      <c r="F83" s="185"/>
      <c r="G83" s="158"/>
      <c r="H83" s="184"/>
      <c r="I83" s="158"/>
      <c r="J83" s="185"/>
    </row>
    <row r="84" spans="1:10" ht="20.25">
      <c r="A84" s="204" t="s">
        <v>172</v>
      </c>
      <c r="B84" s="142"/>
      <c r="C84" s="142"/>
      <c r="D84" s="142"/>
      <c r="E84" s="142"/>
      <c r="F84" s="142"/>
      <c r="G84" s="142"/>
      <c r="H84" s="142"/>
      <c r="I84" s="142"/>
      <c r="J84" s="142"/>
    </row>
    <row r="85" spans="1:10" ht="12.75">
      <c r="A85" s="164"/>
      <c r="B85" s="164"/>
      <c r="C85" s="164"/>
      <c r="D85" s="184"/>
      <c r="E85" s="158"/>
      <c r="F85" s="185"/>
      <c r="G85" s="158"/>
      <c r="H85" s="184"/>
      <c r="I85" s="158"/>
      <c r="J85" s="185"/>
    </row>
    <row r="86" spans="1:10" ht="15.75">
      <c r="A86" s="151" t="s">
        <v>3</v>
      </c>
      <c r="B86" s="186"/>
      <c r="C86" s="152"/>
      <c r="D86" s="152"/>
      <c r="E86" s="187" t="s">
        <v>67</v>
      </c>
      <c r="F86" s="153"/>
      <c r="G86" s="150"/>
      <c r="H86" s="152"/>
      <c r="I86" s="187" t="s">
        <v>67</v>
      </c>
      <c r="J86" s="153"/>
    </row>
    <row r="87" spans="1:10" ht="15">
      <c r="A87" s="164" t="s">
        <v>215</v>
      </c>
      <c r="B87" s="186"/>
      <c r="C87" s="152"/>
      <c r="D87" s="152"/>
      <c r="E87" s="188"/>
      <c r="F87" s="145"/>
      <c r="G87" s="150"/>
      <c r="H87" s="152"/>
      <c r="I87" s="188"/>
      <c r="J87" s="145"/>
    </row>
    <row r="88" spans="1:10" ht="15">
      <c r="A88" s="154" t="s">
        <v>216</v>
      </c>
      <c r="B88" s="154"/>
      <c r="C88" s="154"/>
      <c r="D88" s="189"/>
      <c r="E88" s="190">
        <v>473.86</v>
      </c>
      <c r="F88" s="153"/>
      <c r="G88" s="143"/>
      <c r="H88" s="189"/>
      <c r="I88" s="190">
        <v>473.86</v>
      </c>
      <c r="J88" s="153"/>
    </row>
    <row r="89" spans="1:10" ht="15">
      <c r="A89" s="154" t="s">
        <v>217</v>
      </c>
      <c r="B89" s="154"/>
      <c r="C89" s="154"/>
      <c r="D89" s="189"/>
      <c r="E89" s="191">
        <v>473.86</v>
      </c>
      <c r="F89" s="143">
        <v>0</v>
      </c>
      <c r="G89" s="143"/>
      <c r="H89" s="189"/>
      <c r="I89" s="191">
        <v>473.86</v>
      </c>
      <c r="J89" s="143">
        <v>0</v>
      </c>
    </row>
    <row r="90" spans="1:10" ht="12.75">
      <c r="A90" s="164" t="s">
        <v>106</v>
      </c>
      <c r="B90" s="154"/>
      <c r="C90" s="154"/>
      <c r="D90" s="189" t="s">
        <v>0</v>
      </c>
      <c r="E90" s="177" t="s">
        <v>0</v>
      </c>
      <c r="F90" s="170"/>
      <c r="G90" s="158"/>
      <c r="H90" s="189" t="s">
        <v>0</v>
      </c>
      <c r="I90" s="177" t="s">
        <v>0</v>
      </c>
      <c r="J90" s="170"/>
    </row>
    <row r="91" spans="1:10" ht="12.75">
      <c r="A91" s="154"/>
      <c r="B91" s="154" t="s">
        <v>107</v>
      </c>
      <c r="C91" s="154"/>
      <c r="D91" s="189"/>
      <c r="E91" s="177"/>
      <c r="F91" s="158">
        <v>20906.33</v>
      </c>
      <c r="G91" s="158"/>
      <c r="H91" s="189"/>
      <c r="I91" s="177"/>
      <c r="J91" s="158">
        <v>13398.5</v>
      </c>
    </row>
    <row r="92" spans="1:10" ht="12.75">
      <c r="A92" s="154"/>
      <c r="B92" s="154" t="s">
        <v>218</v>
      </c>
      <c r="C92" s="154"/>
      <c r="D92" s="189"/>
      <c r="E92" s="177"/>
      <c r="F92" s="158">
        <v>25.25</v>
      </c>
      <c r="G92" s="158"/>
      <c r="H92" s="189"/>
      <c r="I92" s="177"/>
      <c r="J92" s="158">
        <v>35.75</v>
      </c>
    </row>
    <row r="93" spans="1:10" ht="12.75">
      <c r="A93" s="154"/>
      <c r="B93" s="154" t="s">
        <v>219</v>
      </c>
      <c r="C93" s="154"/>
      <c r="D93" s="189"/>
      <c r="E93" s="177"/>
      <c r="F93" s="158">
        <v>0</v>
      </c>
      <c r="G93" s="158"/>
      <c r="H93" s="189"/>
      <c r="I93" s="177"/>
      <c r="J93" s="158">
        <v>0</v>
      </c>
    </row>
    <row r="94" spans="1:10" ht="12.75">
      <c r="A94" s="154"/>
      <c r="B94" s="154" t="s">
        <v>220</v>
      </c>
      <c r="C94" s="154"/>
      <c r="D94" s="189"/>
      <c r="E94" s="177"/>
      <c r="F94" s="158">
        <v>6587.43</v>
      </c>
      <c r="G94" s="158"/>
      <c r="H94" s="189"/>
      <c r="I94" s="177"/>
      <c r="J94" s="158">
        <v>6557.43</v>
      </c>
    </row>
    <row r="95" spans="1:10" ht="12.75">
      <c r="A95" s="154"/>
      <c r="B95" s="154" t="s">
        <v>110</v>
      </c>
      <c r="C95" s="154" t="s">
        <v>221</v>
      </c>
      <c r="D95" s="189"/>
      <c r="E95" s="177"/>
      <c r="F95" s="158">
        <v>2331.6</v>
      </c>
      <c r="G95" s="158"/>
      <c r="H95" s="189"/>
      <c r="I95" s="177"/>
      <c r="J95" s="158">
        <v>1536.05</v>
      </c>
    </row>
    <row r="96" spans="1:10" ht="12.75">
      <c r="A96" s="154"/>
      <c r="B96" s="154"/>
      <c r="C96" s="154" t="s">
        <v>199</v>
      </c>
      <c r="D96" s="189"/>
      <c r="E96" s="177"/>
      <c r="F96" s="158">
        <v>850.08</v>
      </c>
      <c r="G96" s="158"/>
      <c r="H96" s="189"/>
      <c r="I96" s="177"/>
      <c r="J96" s="158">
        <v>1115.73</v>
      </c>
    </row>
    <row r="97" spans="1:10" ht="12.75">
      <c r="A97" s="154"/>
      <c r="B97" s="154"/>
      <c r="C97" s="154" t="s">
        <v>102</v>
      </c>
      <c r="D97" s="189"/>
      <c r="E97" s="177"/>
      <c r="F97" s="160">
        <v>25</v>
      </c>
      <c r="G97" s="158"/>
      <c r="H97" s="189"/>
      <c r="I97" s="177"/>
      <c r="J97" s="160">
        <v>25</v>
      </c>
    </row>
    <row r="98" spans="1:10" ht="13.5" thickBot="1">
      <c r="A98" s="154"/>
      <c r="B98" s="154"/>
      <c r="C98" s="154"/>
      <c r="D98" s="154"/>
      <c r="E98" s="177"/>
      <c r="F98" s="193"/>
      <c r="G98" s="177"/>
      <c r="H98" s="154"/>
      <c r="I98" s="177"/>
      <c r="J98" s="193"/>
    </row>
    <row r="99" spans="1:10" ht="12.75">
      <c r="A99" s="154"/>
      <c r="B99" s="154"/>
      <c r="C99" s="154"/>
      <c r="D99" s="189"/>
      <c r="E99" s="194"/>
      <c r="F99" s="195"/>
      <c r="G99" s="161"/>
      <c r="H99" s="189"/>
      <c r="I99" s="194"/>
      <c r="J99" s="195"/>
    </row>
    <row r="100" spans="1:10" ht="13.5" thickBot="1">
      <c r="A100" s="164" t="s">
        <v>222</v>
      </c>
      <c r="B100" s="154"/>
      <c r="C100" s="154"/>
      <c r="D100" s="189"/>
      <c r="E100" s="194"/>
      <c r="F100" s="196">
        <f>SUM(F91:F99)</f>
        <v>30725.690000000002</v>
      </c>
      <c r="G100" s="161"/>
      <c r="H100" s="189"/>
      <c r="I100" s="194"/>
      <c r="J100" s="196">
        <v>22668.46</v>
      </c>
    </row>
    <row r="101" spans="1:10" ht="13.5" thickTop="1">
      <c r="A101" s="154"/>
      <c r="B101" s="154"/>
      <c r="C101" s="154"/>
      <c r="D101" s="189"/>
      <c r="E101" s="194"/>
      <c r="F101" s="195"/>
      <c r="G101" s="161"/>
      <c r="H101" s="189"/>
      <c r="I101" s="194"/>
      <c r="J101" s="195"/>
    </row>
    <row r="102" spans="1:10" ht="12.75">
      <c r="A102" s="164" t="s">
        <v>223</v>
      </c>
      <c r="B102" s="154"/>
      <c r="C102" s="154"/>
      <c r="D102" s="189"/>
      <c r="E102" s="177"/>
      <c r="F102" s="158"/>
      <c r="G102" s="158"/>
      <c r="H102" s="189"/>
      <c r="I102" s="177"/>
      <c r="J102" s="158"/>
    </row>
    <row r="103" spans="1:10" ht="12.75">
      <c r="A103" s="154" t="s">
        <v>224</v>
      </c>
      <c r="B103" s="154"/>
      <c r="C103" s="154"/>
      <c r="D103" s="189"/>
      <c r="E103" s="177"/>
      <c r="F103" s="158">
        <f>+J105</f>
        <v>22668.46</v>
      </c>
      <c r="G103" s="158"/>
      <c r="H103" s="189"/>
      <c r="I103" s="177"/>
      <c r="J103" s="158">
        <v>19035.44</v>
      </c>
    </row>
    <row r="104" spans="1:10" ht="12.75">
      <c r="A104" s="197" t="s">
        <v>225</v>
      </c>
      <c r="B104" s="154"/>
      <c r="C104" s="154"/>
      <c r="D104" s="189"/>
      <c r="E104" s="177"/>
      <c r="F104" s="158">
        <f>+F82</f>
        <v>8057.23</v>
      </c>
      <c r="G104" s="158"/>
      <c r="H104" s="189"/>
      <c r="I104" s="177"/>
      <c r="J104" s="158">
        <v>3633.02</v>
      </c>
    </row>
    <row r="105" spans="1:10" ht="13.5" thickBot="1">
      <c r="A105" s="154"/>
      <c r="B105" s="154"/>
      <c r="C105" s="154"/>
      <c r="D105" s="184"/>
      <c r="E105" s="177"/>
      <c r="F105" s="198">
        <f>SUM(F103:F104)</f>
        <v>30725.69</v>
      </c>
      <c r="G105" s="158"/>
      <c r="H105" s="184"/>
      <c r="I105" s="177"/>
      <c r="J105" s="198">
        <v>22668.46</v>
      </c>
    </row>
    <row r="106" spans="1:10" ht="15.75" thickTop="1">
      <c r="A106" s="154"/>
      <c r="B106" s="154"/>
      <c r="C106" s="154"/>
      <c r="D106" s="184"/>
      <c r="E106" s="177"/>
      <c r="F106" s="229"/>
      <c r="G106" s="158"/>
      <c r="H106" s="143"/>
      <c r="I106" s="230"/>
      <c r="J106" s="143"/>
    </row>
    <row r="107" spans="1:10" ht="15">
      <c r="A107" s="154"/>
      <c r="B107" s="154"/>
      <c r="C107" s="154"/>
      <c r="D107" s="184"/>
      <c r="E107" s="177"/>
      <c r="F107" s="199"/>
      <c r="G107" s="231"/>
      <c r="H107" s="190"/>
      <c r="I107" s="209"/>
      <c r="J107" s="143"/>
    </row>
  </sheetData>
  <sheetProtection/>
  <mergeCells count="2">
    <mergeCell ref="A1:H1"/>
    <mergeCell ref="A3:F3"/>
  </mergeCells>
  <printOptions/>
  <pageMargins left="0.7" right="0.7" top="0.75" bottom="0.75" header="0.3" footer="0.3"/>
  <pageSetup fitToHeight="0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4"/>
  <sheetViews>
    <sheetView tabSelected="1" zoomScalePageLayoutView="0" workbookViewId="0" topLeftCell="A1">
      <selection activeCell="K99" sqref="K99"/>
    </sheetView>
  </sheetViews>
  <sheetFormatPr defaultColWidth="9.140625" defaultRowHeight="12.75"/>
  <cols>
    <col min="4" max="4" width="6.8515625" style="0" customWidth="1"/>
    <col min="5" max="5" width="5.421875" style="0" customWidth="1"/>
    <col min="6" max="6" width="16.7109375" style="0" bestFit="1" customWidth="1"/>
    <col min="7" max="8" width="4.140625" style="0" customWidth="1"/>
    <col min="9" max="9" width="11.28125" style="0" customWidth="1"/>
    <col min="10" max="10" width="9.140625" style="0" customWidth="1"/>
    <col min="11" max="11" width="11.28125" style="0" bestFit="1" customWidth="1"/>
  </cols>
  <sheetData>
    <row r="3" spans="1:11" ht="12.75">
      <c r="A3" s="2" t="s">
        <v>28</v>
      </c>
      <c r="B3" s="2"/>
      <c r="C3" s="2"/>
      <c r="D3" s="2"/>
      <c r="E3" s="2"/>
      <c r="F3" s="2"/>
      <c r="G3" s="2"/>
      <c r="H3" s="2"/>
      <c r="I3" s="19"/>
      <c r="J3" s="19"/>
      <c r="K3" s="19"/>
    </row>
    <row r="4" spans="1:11" ht="12.75">
      <c r="A4" s="2" t="s">
        <v>27</v>
      </c>
      <c r="B4" s="2"/>
      <c r="C4" s="2"/>
      <c r="D4" s="19"/>
      <c r="E4" s="2"/>
      <c r="F4" s="19"/>
      <c r="G4" s="2"/>
      <c r="H4" s="2"/>
      <c r="I4" s="19"/>
      <c r="J4" s="19"/>
      <c r="K4" s="19"/>
    </row>
    <row r="5" spans="1:11" ht="12.75">
      <c r="A5" s="2" t="s">
        <v>265</v>
      </c>
      <c r="B5" s="2"/>
      <c r="C5" s="2"/>
      <c r="D5" s="19"/>
      <c r="E5" s="2"/>
      <c r="F5" s="19"/>
      <c r="G5" s="2"/>
      <c r="H5" s="2"/>
      <c r="I5" s="19"/>
      <c r="J5" s="19"/>
      <c r="K5" s="19"/>
    </row>
    <row r="6" spans="1:11" ht="12.75">
      <c r="A6" s="2"/>
      <c r="B6" s="2"/>
      <c r="C6" s="2"/>
      <c r="D6" s="19"/>
      <c r="E6" s="2"/>
      <c r="F6" s="19"/>
      <c r="G6" s="2"/>
      <c r="H6" s="2"/>
      <c r="I6" s="19"/>
      <c r="J6" s="19"/>
      <c r="K6" s="19"/>
    </row>
    <row r="7" spans="2:11" ht="12.75">
      <c r="B7" s="2"/>
      <c r="C7" s="2"/>
      <c r="D7" s="2"/>
      <c r="E7" s="2"/>
      <c r="F7" s="2"/>
      <c r="G7" s="2"/>
      <c r="H7" s="2"/>
      <c r="I7" s="19" t="s">
        <v>30</v>
      </c>
      <c r="J7" s="19"/>
      <c r="K7" s="19" t="s">
        <v>32</v>
      </c>
    </row>
    <row r="8" spans="1:11" ht="12.75">
      <c r="A8" s="2"/>
      <c r="B8" s="2"/>
      <c r="C8" s="2"/>
      <c r="D8" s="2"/>
      <c r="E8" s="2"/>
      <c r="F8" s="2" t="s">
        <v>29</v>
      </c>
      <c r="G8" s="2"/>
      <c r="H8" s="2"/>
      <c r="I8" s="19" t="s">
        <v>31</v>
      </c>
      <c r="J8" s="19"/>
      <c r="K8" s="19" t="s">
        <v>31</v>
      </c>
    </row>
    <row r="9" spans="1:11" ht="12.75">
      <c r="A9" s="2" t="s">
        <v>2</v>
      </c>
      <c r="B9" s="38"/>
      <c r="C9" s="38"/>
      <c r="D9" s="40"/>
      <c r="E9" s="38"/>
      <c r="F9" s="235" t="s">
        <v>252</v>
      </c>
      <c r="G9" s="46"/>
      <c r="H9" s="46"/>
      <c r="I9" s="235" t="s">
        <v>252</v>
      </c>
      <c r="J9" s="46"/>
      <c r="K9" s="235" t="s">
        <v>252</v>
      </c>
    </row>
    <row r="10" spans="1:11" ht="12.75">
      <c r="A10" s="38" t="s">
        <v>22</v>
      </c>
      <c r="B10" s="38"/>
      <c r="C10" s="38"/>
      <c r="D10" s="40"/>
      <c r="E10" s="38"/>
      <c r="F10" s="40">
        <v>92</v>
      </c>
      <c r="G10" s="40"/>
      <c r="H10" s="40"/>
      <c r="I10" s="40"/>
      <c r="J10" s="40"/>
      <c r="K10" s="40"/>
    </row>
    <row r="11" spans="1:11" ht="12.75">
      <c r="A11" s="38" t="s">
        <v>60</v>
      </c>
      <c r="B11" s="38"/>
      <c r="C11" s="101" t="s">
        <v>0</v>
      </c>
      <c r="D11" s="40"/>
      <c r="E11" s="38"/>
      <c r="F11" s="40">
        <v>28021</v>
      </c>
      <c r="G11" s="40"/>
      <c r="H11" s="40"/>
      <c r="I11" s="40">
        <v>4844</v>
      </c>
      <c r="J11" s="40"/>
      <c r="K11" s="40">
        <v>9764</v>
      </c>
    </row>
    <row r="12" spans="1:11" ht="12.75">
      <c r="A12" s="38" t="s">
        <v>18</v>
      </c>
      <c r="B12" s="38"/>
      <c r="C12" s="38"/>
      <c r="D12" s="40"/>
      <c r="E12" s="38"/>
      <c r="F12" s="40">
        <v>4410</v>
      </c>
      <c r="G12" s="40"/>
      <c r="H12" s="40"/>
      <c r="I12" s="40"/>
      <c r="J12" s="40"/>
      <c r="K12" s="40"/>
    </row>
    <row r="13" spans="1:11" ht="12.75">
      <c r="A13" s="38" t="s">
        <v>54</v>
      </c>
      <c r="B13" s="38"/>
      <c r="C13" s="38"/>
      <c r="D13" s="40"/>
      <c r="E13" s="236"/>
      <c r="F13" s="40">
        <v>658.38</v>
      </c>
      <c r="G13" s="40"/>
      <c r="H13" s="40"/>
      <c r="I13" s="40"/>
      <c r="J13" s="40"/>
      <c r="K13" s="40"/>
    </row>
    <row r="14" spans="1:11" ht="12.75">
      <c r="A14" s="38" t="s">
        <v>56</v>
      </c>
      <c r="B14" s="38"/>
      <c r="C14" s="38"/>
      <c r="D14" s="40"/>
      <c r="E14" s="236"/>
      <c r="F14" s="40">
        <v>0</v>
      </c>
      <c r="G14" s="40"/>
      <c r="H14" s="40"/>
      <c r="I14" s="40">
        <v>0</v>
      </c>
      <c r="J14" s="40"/>
      <c r="K14" s="40"/>
    </row>
    <row r="15" spans="1:11" ht="12.75">
      <c r="A15" s="38" t="s">
        <v>44</v>
      </c>
      <c r="B15" s="38"/>
      <c r="C15" s="38"/>
      <c r="D15" s="40"/>
      <c r="E15" s="236"/>
      <c r="F15" s="40"/>
      <c r="G15" s="40"/>
      <c r="H15" s="40"/>
      <c r="I15" s="40">
        <v>77</v>
      </c>
      <c r="J15" s="40"/>
      <c r="K15" s="40"/>
    </row>
    <row r="16" spans="1:11" ht="12.75">
      <c r="A16" s="38" t="s">
        <v>35</v>
      </c>
      <c r="B16" s="38"/>
      <c r="C16" s="38"/>
      <c r="D16" s="40"/>
      <c r="E16" s="236"/>
      <c r="F16" s="40"/>
      <c r="G16" s="40"/>
      <c r="H16" s="40"/>
      <c r="I16" s="40">
        <v>148.19</v>
      </c>
      <c r="J16" s="40"/>
      <c r="K16" s="40">
        <v>30</v>
      </c>
    </row>
    <row r="17" spans="1:11" ht="12.75">
      <c r="A17" s="38" t="s">
        <v>15</v>
      </c>
      <c r="B17" s="38"/>
      <c r="C17" s="38"/>
      <c r="D17" s="40"/>
      <c r="E17" s="236"/>
      <c r="F17" s="40">
        <v>120</v>
      </c>
      <c r="G17" s="40"/>
      <c r="H17" s="40"/>
      <c r="I17" s="40"/>
      <c r="J17" s="40"/>
      <c r="K17" s="40"/>
    </row>
    <row r="18" spans="1:11" ht="12.75">
      <c r="A18" s="38" t="s">
        <v>256</v>
      </c>
      <c r="B18" s="38"/>
      <c r="C18" s="38"/>
      <c r="D18" s="40"/>
      <c r="E18" s="236"/>
      <c r="F18" s="40">
        <v>577</v>
      </c>
      <c r="G18" s="40"/>
      <c r="H18" s="40"/>
      <c r="I18" s="40"/>
      <c r="J18" s="40"/>
      <c r="K18" s="40"/>
    </row>
    <row r="19" spans="1:11" ht="12.75">
      <c r="A19" s="38" t="s">
        <v>34</v>
      </c>
      <c r="B19" s="38"/>
      <c r="C19" s="38"/>
      <c r="D19" s="40"/>
      <c r="E19" s="236"/>
      <c r="F19" s="40"/>
      <c r="G19" s="40"/>
      <c r="H19" s="40"/>
      <c r="I19" s="40">
        <v>55.07000000000009</v>
      </c>
      <c r="J19" s="40"/>
      <c r="K19" s="40">
        <v>-246.25</v>
      </c>
    </row>
    <row r="20" spans="1:11" ht="12.75">
      <c r="A20" s="38" t="s">
        <v>33</v>
      </c>
      <c r="B20" s="38"/>
      <c r="C20" s="38"/>
      <c r="D20" s="40"/>
      <c r="E20" s="236"/>
      <c r="F20" s="40">
        <v>469</v>
      </c>
      <c r="G20" s="40"/>
      <c r="H20" s="40"/>
      <c r="I20" s="40">
        <v>-1646.45</v>
      </c>
      <c r="J20" s="40"/>
      <c r="K20" s="40">
        <v>1528.51</v>
      </c>
    </row>
    <row r="21" spans="1:11" ht="12.75">
      <c r="A21" s="38" t="s">
        <v>50</v>
      </c>
      <c r="B21" s="38"/>
      <c r="C21" s="38"/>
      <c r="D21" s="40"/>
      <c r="E21" s="236"/>
      <c r="F21" s="40"/>
      <c r="G21" s="40"/>
      <c r="H21" s="40"/>
      <c r="I21" s="40">
        <v>158.84</v>
      </c>
      <c r="J21" s="40"/>
      <c r="K21" s="40">
        <v>564.5</v>
      </c>
    </row>
    <row r="22" spans="1:11" ht="12.75">
      <c r="A22" s="38" t="s">
        <v>45</v>
      </c>
      <c r="B22" s="38"/>
      <c r="C22" s="38"/>
      <c r="D22" s="40"/>
      <c r="E22" s="236"/>
      <c r="F22" s="40">
        <v>42</v>
      </c>
      <c r="G22" s="40"/>
      <c r="H22" s="40"/>
      <c r="I22" s="40"/>
      <c r="J22" s="40"/>
      <c r="K22" s="40"/>
    </row>
    <row r="23" spans="1:11" ht="12.75">
      <c r="A23" s="38" t="s">
        <v>232</v>
      </c>
      <c r="B23" s="38"/>
      <c r="C23" s="38"/>
      <c r="D23" s="40"/>
      <c r="E23" s="236"/>
      <c r="F23" s="40"/>
      <c r="G23" s="40"/>
      <c r="H23" s="40"/>
      <c r="I23" s="40">
        <v>177.5</v>
      </c>
      <c r="J23" s="40"/>
      <c r="K23" s="40"/>
    </row>
    <row r="24" spans="1:11" ht="12.75">
      <c r="A24" s="38"/>
      <c r="B24" s="38"/>
      <c r="C24" s="38"/>
      <c r="D24" s="40"/>
      <c r="E24" s="236"/>
      <c r="F24" s="40"/>
      <c r="G24" s="40"/>
      <c r="H24" s="40"/>
      <c r="I24" s="40"/>
      <c r="J24" s="40"/>
      <c r="K24" s="40"/>
    </row>
    <row r="25" spans="1:11" ht="12.75">
      <c r="A25" s="2" t="s">
        <v>36</v>
      </c>
      <c r="B25" s="38" t="s">
        <v>40</v>
      </c>
      <c r="C25" s="38"/>
      <c r="D25" s="40"/>
      <c r="E25" s="236"/>
      <c r="F25" s="40"/>
      <c r="G25" s="40"/>
      <c r="H25" s="40"/>
      <c r="I25" s="40">
        <v>24</v>
      </c>
      <c r="J25" s="40"/>
      <c r="K25" s="40">
        <v>572</v>
      </c>
    </row>
    <row r="26" spans="1:11" ht="12.75">
      <c r="A26" s="38"/>
      <c r="B26" s="38" t="s">
        <v>41</v>
      </c>
      <c r="C26" s="38"/>
      <c r="D26" s="40"/>
      <c r="E26" s="236"/>
      <c r="F26" s="40"/>
      <c r="G26" s="40"/>
      <c r="H26" s="40"/>
      <c r="I26" s="40">
        <v>0</v>
      </c>
      <c r="J26" s="40"/>
      <c r="K26" s="40">
        <v>-1536.05</v>
      </c>
    </row>
    <row r="27" spans="1:11" ht="12.75">
      <c r="A27" s="38"/>
      <c r="B27" s="38" t="s">
        <v>37</v>
      </c>
      <c r="C27" s="38"/>
      <c r="D27" s="40"/>
      <c r="E27" s="236"/>
      <c r="F27" s="40"/>
      <c r="G27" s="40"/>
      <c r="H27" s="40"/>
      <c r="I27" s="40">
        <v>-508.22</v>
      </c>
      <c r="J27" s="40"/>
      <c r="K27" s="40">
        <v>-1104.26</v>
      </c>
    </row>
    <row r="28" spans="1:11" ht="12.75">
      <c r="A28" s="38"/>
      <c r="B28" s="38" t="s">
        <v>38</v>
      </c>
      <c r="C28" s="38"/>
      <c r="D28" s="40"/>
      <c r="E28" s="38"/>
      <c r="F28" s="40"/>
      <c r="G28" s="40"/>
      <c r="H28" s="40"/>
      <c r="I28" s="40">
        <v>416.96</v>
      </c>
      <c r="J28" s="40"/>
      <c r="K28" s="40">
        <v>2331.6</v>
      </c>
    </row>
    <row r="29" spans="1:11" ht="12.75">
      <c r="A29" s="38"/>
      <c r="B29" s="38" t="s">
        <v>39</v>
      </c>
      <c r="C29" s="38"/>
      <c r="D29" s="40"/>
      <c r="E29" s="38"/>
      <c r="F29" s="40"/>
      <c r="G29" s="40"/>
      <c r="H29" s="40"/>
      <c r="I29" s="40">
        <v>-67.26</v>
      </c>
      <c r="J29" s="40"/>
      <c r="K29" s="40">
        <v>263.29</v>
      </c>
    </row>
    <row r="30" spans="1:11" ht="13.5" thickBot="1">
      <c r="A30" s="2" t="s">
        <v>43</v>
      </c>
      <c r="B30" s="38"/>
      <c r="C30" s="38"/>
      <c r="D30" s="40"/>
      <c r="E30" s="236"/>
      <c r="F30" s="238">
        <v>34389.38</v>
      </c>
      <c r="G30" s="242"/>
      <c r="H30" s="242"/>
      <c r="I30" s="238">
        <v>3746.89</v>
      </c>
      <c r="J30" s="242"/>
      <c r="K30" s="238">
        <v>11904.05</v>
      </c>
    </row>
    <row r="31" spans="1:11" ht="12.75">
      <c r="A31" s="2"/>
      <c r="B31" s="38"/>
      <c r="C31" s="38"/>
      <c r="D31" s="40"/>
      <c r="E31" s="236"/>
      <c r="F31" s="48"/>
      <c r="G31" s="40"/>
      <c r="H31" s="40"/>
      <c r="I31" s="48"/>
      <c r="J31" s="40"/>
      <c r="K31" s="48"/>
    </row>
    <row r="32" spans="1:11" ht="12.75">
      <c r="A32" s="38"/>
      <c r="B32" s="38"/>
      <c r="C32" s="38"/>
      <c r="D32" s="40"/>
      <c r="E32" s="236"/>
      <c r="F32" s="40"/>
      <c r="G32" s="40"/>
      <c r="H32" s="40"/>
      <c r="I32" s="40"/>
      <c r="J32" s="40"/>
      <c r="K32" s="40"/>
    </row>
    <row r="33" spans="1:11" ht="12.75">
      <c r="A33" s="2" t="s">
        <v>1</v>
      </c>
      <c r="B33" s="38"/>
      <c r="C33" s="38"/>
      <c r="D33" s="40"/>
      <c r="E33" s="236"/>
      <c r="F33" s="40"/>
      <c r="G33" s="40"/>
      <c r="H33" s="40"/>
      <c r="I33" s="40"/>
      <c r="J33" s="40"/>
      <c r="K33" s="40"/>
    </row>
    <row r="34" spans="1:11" ht="12.75">
      <c r="A34" s="38" t="s">
        <v>13</v>
      </c>
      <c r="B34" s="38"/>
      <c r="C34" s="38"/>
      <c r="D34" s="40"/>
      <c r="E34" s="38"/>
      <c r="F34" s="40">
        <v>6899</v>
      </c>
      <c r="G34" s="40"/>
      <c r="H34" s="40"/>
      <c r="I34" s="40"/>
      <c r="J34" s="40"/>
      <c r="K34" s="40"/>
    </row>
    <row r="35" spans="1:11" ht="12.75">
      <c r="A35" s="38" t="s">
        <v>14</v>
      </c>
      <c r="B35" s="38"/>
      <c r="C35" s="38"/>
      <c r="D35" s="40"/>
      <c r="E35" s="38"/>
      <c r="F35" s="40">
        <v>3299</v>
      </c>
      <c r="G35" s="40"/>
      <c r="H35" s="40"/>
      <c r="I35" s="40"/>
      <c r="J35" s="40"/>
      <c r="K35" s="40"/>
    </row>
    <row r="36" spans="1:11" ht="12.75">
      <c r="A36" s="38" t="s">
        <v>8</v>
      </c>
      <c r="B36" s="38"/>
      <c r="C36" s="38"/>
      <c r="D36" s="40"/>
      <c r="E36" s="236"/>
      <c r="F36" s="40">
        <v>17631</v>
      </c>
      <c r="G36" s="40"/>
      <c r="H36" s="40"/>
      <c r="I36" s="40"/>
      <c r="J36" s="40"/>
      <c r="K36" s="40"/>
    </row>
    <row r="37" spans="1:11" ht="12.75">
      <c r="A37" s="38" t="s">
        <v>19</v>
      </c>
      <c r="B37" s="38"/>
      <c r="C37" s="38"/>
      <c r="D37" s="40"/>
      <c r="E37" s="236"/>
      <c r="F37" s="40">
        <v>4410</v>
      </c>
      <c r="G37" s="40"/>
      <c r="H37" s="40"/>
      <c r="I37" s="40"/>
      <c r="J37" s="40"/>
      <c r="K37" s="40"/>
    </row>
    <row r="38" spans="1:12" ht="12.75">
      <c r="A38" s="38" t="s">
        <v>20</v>
      </c>
      <c r="B38" s="38"/>
      <c r="C38" s="38"/>
      <c r="D38" s="40"/>
      <c r="E38" s="236"/>
      <c r="F38" s="40">
        <v>202.28</v>
      </c>
      <c r="G38" s="40"/>
      <c r="H38" s="40"/>
      <c r="I38" s="40"/>
      <c r="J38" s="40"/>
      <c r="K38" s="40"/>
      <c r="L38" s="234"/>
    </row>
    <row r="39" spans="1:12" ht="12.75">
      <c r="A39" s="38" t="s">
        <v>21</v>
      </c>
      <c r="B39" s="38"/>
      <c r="C39" s="38"/>
      <c r="D39" s="40"/>
      <c r="E39" s="236"/>
      <c r="F39" s="40">
        <v>202.28</v>
      </c>
      <c r="G39" s="40"/>
      <c r="H39" s="40"/>
      <c r="I39" s="40"/>
      <c r="J39" s="40"/>
      <c r="K39" s="40"/>
      <c r="L39" s="234"/>
    </row>
    <row r="40" spans="1:12" ht="12.75">
      <c r="A40" s="38" t="s">
        <v>55</v>
      </c>
      <c r="B40" s="38"/>
      <c r="C40" s="38"/>
      <c r="D40" s="40"/>
      <c r="E40" s="236"/>
      <c r="F40" s="40">
        <v>100</v>
      </c>
      <c r="G40" s="40"/>
      <c r="H40" s="40"/>
      <c r="I40" s="40"/>
      <c r="J40" s="40"/>
      <c r="K40" s="40"/>
      <c r="L40" s="234"/>
    </row>
    <row r="41" spans="1:12" ht="12.75">
      <c r="A41" s="38" t="s">
        <v>24</v>
      </c>
      <c r="B41" s="38"/>
      <c r="C41" s="38"/>
      <c r="D41" s="40"/>
      <c r="E41" s="236"/>
      <c r="F41" s="40">
        <v>35</v>
      </c>
      <c r="G41" s="40"/>
      <c r="H41" s="40"/>
      <c r="I41" s="40"/>
      <c r="J41" s="40"/>
      <c r="K41" s="40"/>
      <c r="L41" s="234"/>
    </row>
    <row r="42" spans="1:11" ht="12.75">
      <c r="A42" s="38" t="s">
        <v>48</v>
      </c>
      <c r="B42" s="38"/>
      <c r="C42" s="38"/>
      <c r="D42" s="40"/>
      <c r="E42" s="236"/>
      <c r="F42" s="40">
        <v>132</v>
      </c>
      <c r="G42" s="40"/>
      <c r="H42" s="40"/>
      <c r="I42" s="40">
        <v>132</v>
      </c>
      <c r="J42" s="40"/>
      <c r="K42" s="40">
        <v>132</v>
      </c>
    </row>
    <row r="43" spans="1:12" ht="12.75">
      <c r="A43" s="38" t="s">
        <v>9</v>
      </c>
      <c r="B43" s="38"/>
      <c r="C43" s="38"/>
      <c r="D43" s="40"/>
      <c r="E43" s="236"/>
      <c r="F43" s="40">
        <v>100</v>
      </c>
      <c r="G43" s="40"/>
      <c r="H43" s="40"/>
      <c r="I43" s="40"/>
      <c r="J43" s="40"/>
      <c r="K43" s="40"/>
      <c r="L43" s="234"/>
    </row>
    <row r="44" spans="1:12" ht="12.75">
      <c r="A44" s="38" t="s">
        <v>42</v>
      </c>
      <c r="B44" s="38"/>
      <c r="C44" s="38"/>
      <c r="D44" s="40"/>
      <c r="E44" s="236"/>
      <c r="F44" s="40"/>
      <c r="G44" s="40"/>
      <c r="H44" s="40"/>
      <c r="I44" s="40">
        <v>661</v>
      </c>
      <c r="J44" s="40"/>
      <c r="K44" s="40">
        <v>691</v>
      </c>
      <c r="L44" s="234"/>
    </row>
    <row r="45" spans="1:12" ht="12.75">
      <c r="A45" s="38" t="s">
        <v>25</v>
      </c>
      <c r="B45" s="38"/>
      <c r="C45" s="38"/>
      <c r="D45" s="40"/>
      <c r="E45" s="236"/>
      <c r="F45" s="40"/>
      <c r="G45" s="40"/>
      <c r="H45" s="40"/>
      <c r="I45" s="40">
        <v>26.3</v>
      </c>
      <c r="J45" s="40"/>
      <c r="K45" s="40"/>
      <c r="L45" s="234"/>
    </row>
    <row r="46" spans="1:12" ht="12.75">
      <c r="A46" s="38" t="s">
        <v>5</v>
      </c>
      <c r="B46" s="38"/>
      <c r="C46" s="38"/>
      <c r="D46" s="40"/>
      <c r="E46" s="38"/>
      <c r="F46" s="40">
        <v>93</v>
      </c>
      <c r="G46" s="40"/>
      <c r="H46" s="40"/>
      <c r="I46" s="40">
        <v>182.56</v>
      </c>
      <c r="J46" s="40"/>
      <c r="K46" s="40"/>
      <c r="L46" s="234"/>
    </row>
    <row r="47" spans="1:12" ht="12.75">
      <c r="A47" s="38" t="s">
        <v>59</v>
      </c>
      <c r="B47" s="38"/>
      <c r="C47" s="38"/>
      <c r="D47" s="40"/>
      <c r="E47" s="236"/>
      <c r="F47" s="40"/>
      <c r="G47" s="40"/>
      <c r="H47" s="40"/>
      <c r="I47" s="40">
        <v>1850</v>
      </c>
      <c r="J47" s="40"/>
      <c r="K47" s="40">
        <v>2450</v>
      </c>
      <c r="L47" s="234"/>
    </row>
    <row r="48" spans="1:12" ht="12.75">
      <c r="A48" s="38" t="s">
        <v>52</v>
      </c>
      <c r="B48" s="38"/>
      <c r="C48" s="38" t="s">
        <v>53</v>
      </c>
      <c r="D48" s="40"/>
      <c r="E48" s="236"/>
      <c r="F48" s="40">
        <v>394.24</v>
      </c>
      <c r="G48" s="40"/>
      <c r="H48" s="40"/>
      <c r="I48" s="40">
        <v>55.8</v>
      </c>
      <c r="J48" s="40"/>
      <c r="K48" s="40">
        <v>257.54</v>
      </c>
      <c r="L48" s="234"/>
    </row>
    <row r="49" spans="1:12" ht="12.75">
      <c r="A49" s="38" t="s">
        <v>51</v>
      </c>
      <c r="B49" s="38"/>
      <c r="C49" s="38"/>
      <c r="D49" s="40"/>
      <c r="E49" s="236"/>
      <c r="F49" s="40"/>
      <c r="G49" s="40"/>
      <c r="H49" s="40"/>
      <c r="I49" s="40">
        <v>68.95</v>
      </c>
      <c r="J49" s="40"/>
      <c r="K49" s="40">
        <v>50</v>
      </c>
      <c r="L49" s="234"/>
    </row>
    <row r="50" spans="1:11" ht="12.75">
      <c r="A50" s="38" t="s">
        <v>61</v>
      </c>
      <c r="B50" s="38"/>
      <c r="C50" s="38"/>
      <c r="D50" s="40"/>
      <c r="E50" s="236"/>
      <c r="F50" s="40">
        <v>224.5</v>
      </c>
      <c r="G50" s="40"/>
      <c r="H50" s="40"/>
      <c r="I50" s="40">
        <v>267.59</v>
      </c>
      <c r="J50" s="40"/>
      <c r="K50" s="40"/>
    </row>
    <row r="51" spans="1:11" ht="12.75">
      <c r="A51" s="38" t="s">
        <v>12</v>
      </c>
      <c r="B51" s="38"/>
      <c r="C51" s="38"/>
      <c r="D51" s="40"/>
      <c r="E51" s="236"/>
      <c r="F51" s="40">
        <v>102</v>
      </c>
      <c r="G51" s="40"/>
      <c r="H51" s="40"/>
      <c r="I51" s="40">
        <v>296.5</v>
      </c>
      <c r="J51" s="40"/>
      <c r="K51" s="40"/>
    </row>
    <row r="52" spans="1:11" ht="12.75">
      <c r="A52" s="38" t="s">
        <v>232</v>
      </c>
      <c r="B52" s="38"/>
      <c r="C52" s="38"/>
      <c r="D52" s="40"/>
      <c r="E52" s="236"/>
      <c r="F52" s="40"/>
      <c r="G52" s="40"/>
      <c r="H52" s="40"/>
      <c r="I52" s="40">
        <v>175</v>
      </c>
      <c r="J52" s="40"/>
      <c r="K52" s="40"/>
    </row>
    <row r="53" spans="1:11" ht="12.75">
      <c r="A53" s="38" t="s">
        <v>49</v>
      </c>
      <c r="B53" s="38"/>
      <c r="C53" s="38"/>
      <c r="D53" s="40"/>
      <c r="E53" s="236"/>
      <c r="F53" s="40"/>
      <c r="G53" s="40"/>
      <c r="H53" s="40"/>
      <c r="I53" s="40"/>
      <c r="J53" s="40"/>
      <c r="K53" s="40">
        <v>266.28</v>
      </c>
    </row>
    <row r="54" spans="1:11" ht="12.75">
      <c r="A54" s="38" t="s">
        <v>45</v>
      </c>
      <c r="B54" s="38"/>
      <c r="C54" s="38"/>
      <c r="D54" s="40"/>
      <c r="E54" s="236"/>
      <c r="F54" s="40"/>
      <c r="G54" s="40"/>
      <c r="H54" s="40"/>
      <c r="I54" s="40">
        <v>0</v>
      </c>
      <c r="J54" s="40"/>
      <c r="K54" s="40">
        <v>0</v>
      </c>
    </row>
    <row r="55" spans="1:11" ht="12.75">
      <c r="A55" s="38" t="s">
        <v>78</v>
      </c>
      <c r="B55" s="38"/>
      <c r="C55" s="38"/>
      <c r="D55" s="40"/>
      <c r="E55" s="236"/>
      <c r="F55" s="40">
        <v>549</v>
      </c>
      <c r="G55" s="40"/>
      <c r="H55" s="40"/>
      <c r="I55" s="40"/>
      <c r="J55" s="40"/>
      <c r="K55" s="40"/>
    </row>
    <row r="56" spans="1:11" ht="13.5" thickBot="1">
      <c r="A56" s="2" t="s">
        <v>6</v>
      </c>
      <c r="B56" s="38"/>
      <c r="C56" s="38"/>
      <c r="D56" s="40"/>
      <c r="E56" s="236"/>
      <c r="F56" s="238">
        <v>34373.3</v>
      </c>
      <c r="G56" s="242"/>
      <c r="H56" s="242"/>
      <c r="I56" s="238">
        <v>3715.7</v>
      </c>
      <c r="J56" s="242"/>
      <c r="K56" s="238">
        <v>3846.82</v>
      </c>
    </row>
    <row r="57" spans="1:11" ht="12.75">
      <c r="A57" s="38"/>
      <c r="B57" s="38"/>
      <c r="C57" s="38"/>
      <c r="D57" s="40"/>
      <c r="E57" s="236"/>
      <c r="F57" s="40"/>
      <c r="G57" s="40"/>
      <c r="H57" s="40"/>
      <c r="I57" s="40"/>
      <c r="J57" s="40"/>
      <c r="K57" s="40"/>
    </row>
    <row r="58" spans="1:11" ht="13.5" thickBot="1">
      <c r="A58" s="2" t="s">
        <v>270</v>
      </c>
      <c r="B58" s="38"/>
      <c r="C58" s="38"/>
      <c r="D58" s="40"/>
      <c r="E58" s="236"/>
      <c r="F58" s="238">
        <v>16.0800000000017</v>
      </c>
      <c r="G58" s="242"/>
      <c r="H58" s="242"/>
      <c r="I58" s="238">
        <v>31.1899999999991</v>
      </c>
      <c r="J58" s="242"/>
      <c r="K58" s="238">
        <v>8057.23</v>
      </c>
    </row>
    <row r="59" spans="1:11" ht="12.75">
      <c r="A59" s="2"/>
      <c r="B59" s="38"/>
      <c r="C59" s="38"/>
      <c r="D59" s="40"/>
      <c r="E59" s="236"/>
      <c r="F59" s="241"/>
      <c r="G59" s="40"/>
      <c r="H59" s="40"/>
      <c r="I59" s="241"/>
      <c r="J59" s="40"/>
      <c r="K59" s="241"/>
    </row>
    <row r="60" spans="1:11" ht="12.75">
      <c r="A60" s="2"/>
      <c r="B60" s="38"/>
      <c r="C60" s="38"/>
      <c r="D60" s="40"/>
      <c r="E60" s="236"/>
      <c r="F60" s="241"/>
      <c r="G60" s="40"/>
      <c r="H60" s="40"/>
      <c r="I60" s="241"/>
      <c r="J60" s="40"/>
      <c r="K60" s="241"/>
    </row>
    <row r="61" spans="1:11" ht="12.75">
      <c r="A61" s="2"/>
      <c r="B61" s="38"/>
      <c r="C61" s="38"/>
      <c r="D61" s="40"/>
      <c r="E61" s="236"/>
      <c r="F61" s="241"/>
      <c r="G61" s="40"/>
      <c r="H61" s="40"/>
      <c r="I61" s="241"/>
      <c r="J61" s="40"/>
      <c r="K61" s="241"/>
    </row>
    <row r="62" spans="1:11" ht="12.75">
      <c r="A62" s="2"/>
      <c r="B62" s="38"/>
      <c r="C62" s="38"/>
      <c r="D62" s="40"/>
      <c r="E62" s="236"/>
      <c r="F62" s="241"/>
      <c r="G62" s="40"/>
      <c r="H62" s="40"/>
      <c r="I62" s="241"/>
      <c r="J62" s="40"/>
      <c r="K62" s="241"/>
    </row>
    <row r="63" spans="1:11" ht="12.75">
      <c r="A63" s="2" t="s">
        <v>28</v>
      </c>
      <c r="B63" s="2"/>
      <c r="C63" s="2"/>
      <c r="D63" s="2"/>
      <c r="E63" s="2"/>
      <c r="F63" s="2"/>
      <c r="G63" s="40"/>
      <c r="H63" s="40"/>
      <c r="I63" s="241"/>
      <c r="J63" s="40"/>
      <c r="K63" s="241"/>
    </row>
    <row r="64" spans="1:11" ht="12.75">
      <c r="A64" s="2" t="s">
        <v>27</v>
      </c>
      <c r="B64" s="2"/>
      <c r="C64" s="2"/>
      <c r="D64" s="19"/>
      <c r="E64" s="2"/>
      <c r="F64" s="19"/>
      <c r="G64" s="40"/>
      <c r="H64" s="40"/>
      <c r="I64" s="241"/>
      <c r="J64" s="40"/>
      <c r="K64" s="241"/>
    </row>
    <row r="65" spans="1:11" ht="12.75">
      <c r="A65" s="2" t="s">
        <v>265</v>
      </c>
      <c r="B65" s="2"/>
      <c r="C65" s="2"/>
      <c r="D65" s="2"/>
      <c r="E65" s="2"/>
      <c r="F65" s="2"/>
      <c r="G65" s="40"/>
      <c r="H65" s="40"/>
      <c r="I65" s="241"/>
      <c r="J65" s="40"/>
      <c r="K65" s="241"/>
    </row>
    <row r="66" spans="1:11" ht="12.75">
      <c r="A66" s="2"/>
      <c r="B66" s="2"/>
      <c r="C66" s="2"/>
      <c r="D66" s="2"/>
      <c r="E66" s="2"/>
      <c r="F66" s="2"/>
      <c r="G66" s="40"/>
      <c r="H66" s="40"/>
      <c r="I66" s="241"/>
      <c r="J66" s="40"/>
      <c r="K66" s="241"/>
    </row>
    <row r="67" spans="1:11" ht="12.75">
      <c r="A67" s="2"/>
      <c r="B67" s="2"/>
      <c r="C67" s="2"/>
      <c r="D67" s="2"/>
      <c r="E67" s="2"/>
      <c r="F67" s="2"/>
      <c r="G67" s="40"/>
      <c r="H67" s="40"/>
      <c r="I67" s="241"/>
      <c r="J67" s="40"/>
      <c r="K67" s="241"/>
    </row>
    <row r="68" spans="1:11" ht="12.75">
      <c r="A68" s="38"/>
      <c r="B68" s="38"/>
      <c r="C68" s="38"/>
      <c r="D68" s="40"/>
      <c r="E68" s="237"/>
      <c r="F68" s="40"/>
      <c r="G68" s="40"/>
      <c r="H68" s="40"/>
      <c r="I68" s="40"/>
      <c r="J68" s="40"/>
      <c r="K68" s="40"/>
    </row>
    <row r="69" spans="1:11" ht="12.75">
      <c r="A69" s="2" t="s">
        <v>3</v>
      </c>
      <c r="B69" s="38"/>
      <c r="C69" s="38"/>
      <c r="D69" s="40"/>
      <c r="E69" s="38"/>
      <c r="F69" s="235" t="s">
        <v>252</v>
      </c>
      <c r="G69" s="40"/>
      <c r="H69" s="40"/>
      <c r="I69" s="235" t="s">
        <v>252</v>
      </c>
      <c r="J69" s="40"/>
      <c r="K69" s="235" t="s">
        <v>252</v>
      </c>
    </row>
    <row r="70" spans="1:11" ht="12.75">
      <c r="A70" s="2" t="s">
        <v>47</v>
      </c>
      <c r="B70" s="38"/>
      <c r="C70" s="38"/>
      <c r="D70" s="40"/>
      <c r="E70" s="38"/>
      <c r="F70" s="40"/>
      <c r="G70" s="40"/>
      <c r="H70" s="40"/>
      <c r="I70" s="40"/>
      <c r="J70" s="40"/>
      <c r="K70" s="40"/>
    </row>
    <row r="71" spans="1:11" ht="12.75">
      <c r="A71" s="38" t="s">
        <v>10</v>
      </c>
      <c r="B71" s="38"/>
      <c r="C71" s="38"/>
      <c r="D71" s="40"/>
      <c r="E71" s="38"/>
      <c r="F71" s="40">
        <v>5199.07</v>
      </c>
      <c r="G71" s="40"/>
      <c r="H71" s="40"/>
      <c r="I71" s="40">
        <v>24435.95</v>
      </c>
      <c r="J71" s="40"/>
      <c r="K71" s="40">
        <v>27519.01</v>
      </c>
    </row>
    <row r="72" spans="1:11" ht="12.75">
      <c r="A72" s="38" t="s">
        <v>57</v>
      </c>
      <c r="B72" s="38"/>
      <c r="C72" s="38"/>
      <c r="D72" s="40"/>
      <c r="E72" s="38"/>
      <c r="F72" s="40"/>
      <c r="G72" s="40"/>
      <c r="H72" s="40"/>
      <c r="I72" s="40">
        <v>-10</v>
      </c>
      <c r="J72" s="40"/>
      <c r="K72" s="40"/>
    </row>
    <row r="73" spans="1:11" ht="12.75">
      <c r="A73" s="38" t="s">
        <v>58</v>
      </c>
      <c r="B73" s="38"/>
      <c r="C73" s="38"/>
      <c r="D73" s="40"/>
      <c r="E73" s="38"/>
      <c r="F73" s="40"/>
      <c r="G73" s="40"/>
      <c r="H73" s="40"/>
      <c r="I73" s="40">
        <v>-149.05</v>
      </c>
      <c r="J73" s="40"/>
      <c r="K73" s="40"/>
    </row>
    <row r="74" spans="1:11" ht="12.75">
      <c r="A74" s="38" t="s">
        <v>235</v>
      </c>
      <c r="B74" s="38"/>
      <c r="C74" s="38"/>
      <c r="D74" s="40"/>
      <c r="E74" s="38"/>
      <c r="F74" s="40"/>
      <c r="G74" s="40"/>
      <c r="H74" s="40"/>
      <c r="I74" s="40">
        <v>-150</v>
      </c>
      <c r="J74" s="40"/>
      <c r="K74" s="40"/>
    </row>
    <row r="75" spans="1:11" ht="12.75">
      <c r="A75" s="38" t="s">
        <v>269</v>
      </c>
      <c r="B75" s="38"/>
      <c r="C75" s="38"/>
      <c r="D75" s="38"/>
      <c r="E75" s="38"/>
      <c r="F75" s="40">
        <v>-2077</v>
      </c>
      <c r="G75" s="40"/>
      <c r="H75" s="40"/>
      <c r="I75" s="40"/>
      <c r="J75" s="40"/>
      <c r="K75" s="40"/>
    </row>
    <row r="76" spans="1:11" ht="12.75">
      <c r="A76" s="38"/>
      <c r="B76" s="38" t="s">
        <v>259</v>
      </c>
      <c r="C76" s="38"/>
      <c r="D76" s="38"/>
      <c r="E76" s="38"/>
      <c r="F76" s="38">
        <v>-86</v>
      </c>
      <c r="G76" s="38"/>
      <c r="H76" s="38"/>
      <c r="I76" s="38"/>
      <c r="J76" s="38"/>
      <c r="K76" s="38"/>
    </row>
    <row r="77" spans="1:11" ht="12.75">
      <c r="A77" s="38" t="s">
        <v>255</v>
      </c>
      <c r="B77" s="38" t="s">
        <v>260</v>
      </c>
      <c r="C77" s="38"/>
      <c r="D77" s="38"/>
      <c r="E77" s="38"/>
      <c r="F77" s="40">
        <v>-208</v>
      </c>
      <c r="G77" s="40"/>
      <c r="H77" s="40"/>
      <c r="I77" s="40"/>
      <c r="J77" s="40"/>
      <c r="K77" s="40"/>
    </row>
    <row r="78" spans="1:11" ht="12.75">
      <c r="A78" s="38" t="s">
        <v>46</v>
      </c>
      <c r="B78" s="38"/>
      <c r="C78" s="38"/>
      <c r="D78" s="40"/>
      <c r="E78" s="38"/>
      <c r="F78" s="40"/>
      <c r="G78" s="40"/>
      <c r="H78" s="40"/>
      <c r="I78" s="40">
        <v>416.96</v>
      </c>
      <c r="J78" s="40"/>
      <c r="K78" s="40">
        <v>3206.68</v>
      </c>
    </row>
    <row r="79" spans="1:11" ht="13.5" thickBot="1">
      <c r="A79" s="38"/>
      <c r="B79" s="38"/>
      <c r="C79" s="38"/>
      <c r="D79" s="40"/>
      <c r="E79" s="38"/>
      <c r="F79" s="243">
        <v>2828.07</v>
      </c>
      <c r="G79" s="244"/>
      <c r="H79" s="244"/>
      <c r="I79" s="243">
        <v>24543.86</v>
      </c>
      <c r="J79" s="244"/>
      <c r="K79" s="243">
        <v>30725.69</v>
      </c>
    </row>
    <row r="80" spans="1:11" ht="12.75">
      <c r="A80" s="38"/>
      <c r="B80" s="38"/>
      <c r="C80" s="38"/>
      <c r="D80" s="40"/>
      <c r="E80" s="38"/>
      <c r="F80" s="241"/>
      <c r="G80" s="239"/>
      <c r="H80" s="239"/>
      <c r="I80" s="241"/>
      <c r="J80" s="239"/>
      <c r="K80" s="241"/>
    </row>
    <row r="81" spans="1:11" ht="12.75">
      <c r="A81" s="38"/>
      <c r="B81" s="38"/>
      <c r="C81" s="38"/>
      <c r="D81" s="40"/>
      <c r="E81" s="38"/>
      <c r="F81" s="40"/>
      <c r="G81" s="40"/>
      <c r="H81" s="40"/>
      <c r="I81" s="40"/>
      <c r="J81" s="40"/>
      <c r="K81" s="40"/>
    </row>
    <row r="82" spans="1:11" ht="12.75">
      <c r="A82" s="2" t="s">
        <v>11</v>
      </c>
      <c r="B82" s="38"/>
      <c r="C82" s="38"/>
      <c r="D82" s="40"/>
      <c r="E82" s="38"/>
      <c r="F82" s="235" t="s">
        <v>252</v>
      </c>
      <c r="G82" s="40"/>
      <c r="H82" s="40"/>
      <c r="I82" s="235" t="s">
        <v>252</v>
      </c>
      <c r="J82" s="40"/>
      <c r="K82" s="235" t="s">
        <v>252</v>
      </c>
    </row>
    <row r="83" spans="1:11" ht="12.75">
      <c r="A83" s="38" t="s">
        <v>17</v>
      </c>
      <c r="B83" s="38"/>
      <c r="C83" s="38"/>
      <c r="D83" s="40"/>
      <c r="E83" s="38"/>
      <c r="F83" s="40">
        <v>2811.99</v>
      </c>
      <c r="G83" s="40"/>
      <c r="H83" s="40"/>
      <c r="I83" s="40">
        <v>24512.67</v>
      </c>
      <c r="J83" s="40"/>
      <c r="K83" s="40">
        <v>22668.46</v>
      </c>
    </row>
    <row r="84" spans="1:11" ht="12.75">
      <c r="A84" s="38" t="s">
        <v>16</v>
      </c>
      <c r="B84" s="38"/>
      <c r="C84" s="38"/>
      <c r="D84" s="40"/>
      <c r="E84" s="38"/>
      <c r="F84" s="40">
        <v>16.080000000001746</v>
      </c>
      <c r="G84" s="40"/>
      <c r="H84" s="40"/>
      <c r="I84" s="40">
        <v>31.189999999999145</v>
      </c>
      <c r="J84" s="40"/>
      <c r="K84" s="40">
        <v>8057.23</v>
      </c>
    </row>
    <row r="85" spans="1:11" ht="12.75">
      <c r="A85" s="38"/>
      <c r="B85" s="38"/>
      <c r="C85" s="38"/>
      <c r="D85" s="40"/>
      <c r="E85" s="38"/>
      <c r="F85" s="40"/>
      <c r="G85" s="40"/>
      <c r="H85" s="40"/>
      <c r="I85" s="40"/>
      <c r="J85" s="40"/>
      <c r="K85" s="40"/>
    </row>
    <row r="86" spans="1:11" ht="13.5" thickBot="1">
      <c r="A86" s="38" t="s">
        <v>268</v>
      </c>
      <c r="B86" s="38"/>
      <c r="C86" s="38"/>
      <c r="D86" s="40"/>
      <c r="E86" s="38"/>
      <c r="F86" s="238">
        <v>2828.07</v>
      </c>
      <c r="G86" s="242"/>
      <c r="H86" s="242"/>
      <c r="I86" s="238">
        <v>24543.86</v>
      </c>
      <c r="J86" s="242"/>
      <c r="K86" s="238">
        <v>30725.69</v>
      </c>
    </row>
    <row r="87" spans="1:11" ht="12.75">
      <c r="A87" s="38"/>
      <c r="B87" s="38"/>
      <c r="C87" s="38"/>
      <c r="D87" s="40"/>
      <c r="E87" s="38"/>
      <c r="F87" s="48"/>
      <c r="G87" s="40"/>
      <c r="H87" s="40"/>
      <c r="I87" s="48"/>
      <c r="J87" s="40"/>
      <c r="K87" s="48"/>
    </row>
    <row r="88" spans="1:11" ht="12.75">
      <c r="A88" s="38"/>
      <c r="B88" s="38"/>
      <c r="C88" s="38"/>
      <c r="D88" s="40"/>
      <c r="E88" s="38"/>
      <c r="F88" s="48"/>
      <c r="G88" s="40"/>
      <c r="H88" s="40"/>
      <c r="I88" s="48"/>
      <c r="J88" s="40"/>
      <c r="K88" s="48"/>
    </row>
    <row r="89" spans="1:11" ht="12.75">
      <c r="A89" s="38"/>
      <c r="B89" s="38"/>
      <c r="C89" s="38"/>
      <c r="D89" s="40"/>
      <c r="E89" s="38"/>
      <c r="F89" s="40"/>
      <c r="G89" s="40"/>
      <c r="H89" s="40"/>
      <c r="I89" s="40"/>
      <c r="J89" s="40"/>
      <c r="K89" s="40"/>
    </row>
    <row r="90" spans="1:11" ht="12.75">
      <c r="A90" s="2" t="s">
        <v>266</v>
      </c>
      <c r="B90" s="38"/>
      <c r="D90" s="40"/>
      <c r="E90" s="38"/>
      <c r="G90" s="40"/>
      <c r="H90" s="40"/>
      <c r="I90" s="40"/>
      <c r="J90" s="40"/>
      <c r="K90" s="40"/>
    </row>
    <row r="91" spans="1:11" ht="12.75">
      <c r="A91" s="38"/>
      <c r="B91" s="38"/>
      <c r="C91" s="38"/>
      <c r="D91" s="40"/>
      <c r="E91" s="38"/>
      <c r="F91" s="40"/>
      <c r="G91" s="40"/>
      <c r="H91" s="40"/>
      <c r="I91" s="40"/>
      <c r="J91" s="40"/>
      <c r="K91" s="40"/>
    </row>
    <row r="92" spans="1:11" ht="12.75">
      <c r="A92" s="2" t="s">
        <v>267</v>
      </c>
      <c r="D92" s="233"/>
      <c r="F92" s="240">
        <v>43829</v>
      </c>
      <c r="G92" s="233"/>
      <c r="H92" s="233"/>
      <c r="I92" s="233"/>
      <c r="J92" s="233"/>
      <c r="K92" s="233"/>
    </row>
    <row r="93" spans="4:11" ht="12.75">
      <c r="D93" s="233"/>
      <c r="F93" s="233"/>
      <c r="I93" s="233"/>
      <c r="J93" s="233"/>
      <c r="K93" s="233"/>
    </row>
    <row r="94" spans="4:11" ht="12.75">
      <c r="D94" s="233"/>
      <c r="F94" s="233"/>
      <c r="I94" s="233"/>
      <c r="J94" s="233"/>
      <c r="K94" s="233"/>
    </row>
    <row r="95" spans="4:11" ht="12.75">
      <c r="D95" s="233"/>
      <c r="F95" s="233"/>
      <c r="I95" s="233"/>
      <c r="J95" s="233"/>
      <c r="K95" s="233"/>
    </row>
    <row r="96" spans="4:11" ht="12.75">
      <c r="D96" s="233"/>
      <c r="F96" s="233"/>
      <c r="I96" s="233"/>
      <c r="J96" s="233"/>
      <c r="K96" s="233"/>
    </row>
    <row r="97" spans="4:11" ht="12.75">
      <c r="D97" s="233"/>
      <c r="F97" s="233"/>
      <c r="I97" s="233"/>
      <c r="J97" s="233"/>
      <c r="K97" s="233"/>
    </row>
    <row r="98" spans="4:11" ht="12.75">
      <c r="D98" s="233"/>
      <c r="F98" s="233"/>
      <c r="I98" s="233"/>
      <c r="J98" s="233"/>
      <c r="K98" s="233"/>
    </row>
    <row r="99" spans="4:11" ht="12.75">
      <c r="D99" s="233"/>
      <c r="F99" s="233"/>
      <c r="I99" s="233"/>
      <c r="J99" s="233"/>
      <c r="K99" s="233"/>
    </row>
    <row r="100" spans="4:11" ht="12.75">
      <c r="D100" s="233"/>
      <c r="F100" s="233"/>
      <c r="I100" s="233"/>
      <c r="J100" s="233"/>
      <c r="K100" s="233"/>
    </row>
    <row r="101" spans="4:11" ht="12.75">
      <c r="D101" s="233"/>
      <c r="F101" s="233"/>
      <c r="I101" s="233"/>
      <c r="J101" s="233"/>
      <c r="K101" s="233"/>
    </row>
    <row r="102" spans="4:11" ht="12.75">
      <c r="D102" s="233"/>
      <c r="F102" s="233"/>
      <c r="I102" s="233"/>
      <c r="J102" s="233"/>
      <c r="K102" s="233"/>
    </row>
    <row r="103" spans="4:11" ht="12.75">
      <c r="D103" s="233"/>
      <c r="F103" s="233"/>
      <c r="I103" s="233"/>
      <c r="J103" s="233"/>
      <c r="K103" s="233"/>
    </row>
    <row r="104" spans="4:11" ht="12.75">
      <c r="D104" s="233"/>
      <c r="F104" s="233"/>
      <c r="I104" s="233"/>
      <c r="J104" s="233"/>
      <c r="K104" s="233"/>
    </row>
  </sheetData>
  <sheetProtection/>
  <printOptions/>
  <pageMargins left="0.31496062992125984" right="0.4724409448818898" top="0.7086614173228347" bottom="0.7086614173228347" header="0.11811023622047245" footer="0.118110236220472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52">
      <selection activeCell="E96" sqref="E96:E97"/>
    </sheetView>
  </sheetViews>
  <sheetFormatPr defaultColWidth="9.140625" defaultRowHeight="12.75"/>
  <sheetData>
    <row r="1" ht="12.75">
      <c r="A1" t="s">
        <v>240</v>
      </c>
    </row>
    <row r="2" ht="12.75">
      <c r="A2" t="s">
        <v>64</v>
      </c>
    </row>
    <row r="3" ht="12.75">
      <c r="A3" t="s">
        <v>173</v>
      </c>
    </row>
    <row r="5" spans="1:8" ht="12.75">
      <c r="A5" t="s">
        <v>2</v>
      </c>
      <c r="E5" t="s">
        <v>257</v>
      </c>
      <c r="H5" t="s">
        <v>67</v>
      </c>
    </row>
    <row r="6" spans="5:8" ht="12.75">
      <c r="E6" t="s">
        <v>252</v>
      </c>
      <c r="H6" t="s">
        <v>252</v>
      </c>
    </row>
    <row r="7" spans="1:8" ht="12.75">
      <c r="A7" t="s">
        <v>22</v>
      </c>
      <c r="E7">
        <v>92</v>
      </c>
      <c r="H7">
        <v>108</v>
      </c>
    </row>
    <row r="8" spans="1:8" ht="12.75">
      <c r="A8" t="s">
        <v>241</v>
      </c>
      <c r="C8" t="s">
        <v>0</v>
      </c>
      <c r="E8">
        <v>28021</v>
      </c>
      <c r="H8">
        <v>33552</v>
      </c>
    </row>
    <row r="9" spans="1:8" ht="12.75">
      <c r="A9" t="s">
        <v>242</v>
      </c>
      <c r="E9" s="205">
        <v>4410</v>
      </c>
      <c r="H9" s="205">
        <v>4357.5</v>
      </c>
    </row>
    <row r="10" spans="1:8" ht="12.75">
      <c r="A10" t="s">
        <v>243</v>
      </c>
      <c r="E10">
        <v>658.38</v>
      </c>
      <c r="H10">
        <v>834.34</v>
      </c>
    </row>
    <row r="11" spans="1:8" ht="12.75">
      <c r="A11" t="s">
        <v>244</v>
      </c>
      <c r="E11">
        <v>0</v>
      </c>
      <c r="H11">
        <v>0</v>
      </c>
    </row>
    <row r="12" spans="1:8" ht="12.75">
      <c r="A12" t="s">
        <v>15</v>
      </c>
      <c r="E12">
        <v>120</v>
      </c>
      <c r="H12">
        <v>117</v>
      </c>
    </row>
    <row r="13" spans="1:8" ht="12.75">
      <c r="A13" t="s">
        <v>245</v>
      </c>
      <c r="E13">
        <v>577</v>
      </c>
      <c r="H13">
        <v>277.5</v>
      </c>
    </row>
    <row r="14" spans="1:8" ht="12.75">
      <c r="A14" t="s">
        <v>246</v>
      </c>
      <c r="E14">
        <v>469</v>
      </c>
      <c r="H14">
        <v>274</v>
      </c>
    </row>
    <row r="15" spans="1:5" ht="12.75">
      <c r="A15" t="s">
        <v>258</v>
      </c>
      <c r="E15">
        <v>42</v>
      </c>
    </row>
    <row r="28" spans="5:8" ht="12.75">
      <c r="E28" s="205"/>
      <c r="H28" s="205"/>
    </row>
    <row r="29" spans="5:8" ht="12.75">
      <c r="E29" s="205"/>
      <c r="H29" s="205"/>
    </row>
    <row r="34" spans="1:8" ht="12.75">
      <c r="A34" t="s">
        <v>4</v>
      </c>
      <c r="E34">
        <f>SUM(E7:E33)</f>
        <v>34389.38</v>
      </c>
      <c r="H34">
        <f>SUM(H7:H33)</f>
        <v>39520.34</v>
      </c>
    </row>
    <row r="36" ht="12.75">
      <c r="A36" t="s">
        <v>1</v>
      </c>
    </row>
    <row r="38" spans="1:8" ht="12.75">
      <c r="A38" t="s">
        <v>13</v>
      </c>
      <c r="E38">
        <v>6899</v>
      </c>
      <c r="H38">
        <v>9816</v>
      </c>
    </row>
    <row r="39" spans="1:8" ht="12.75">
      <c r="A39" t="s">
        <v>14</v>
      </c>
      <c r="E39">
        <v>3299</v>
      </c>
      <c r="H39">
        <v>4772</v>
      </c>
    </row>
    <row r="40" spans="1:8" ht="12.75">
      <c r="A40" t="s">
        <v>247</v>
      </c>
      <c r="E40">
        <v>132</v>
      </c>
      <c r="H40">
        <v>120</v>
      </c>
    </row>
    <row r="41" spans="1:8" ht="12.75">
      <c r="A41" t="s">
        <v>8</v>
      </c>
      <c r="E41" s="205">
        <v>17631</v>
      </c>
      <c r="H41" s="205">
        <v>18964</v>
      </c>
    </row>
    <row r="42" spans="1:8" ht="12.75">
      <c r="A42" t="s">
        <v>19</v>
      </c>
      <c r="E42" s="205">
        <v>4410</v>
      </c>
      <c r="H42" s="205">
        <v>4357.5</v>
      </c>
    </row>
    <row r="43" spans="1:8" ht="12.75">
      <c r="A43" t="s">
        <v>20</v>
      </c>
      <c r="E43">
        <v>202.28</v>
      </c>
      <c r="H43">
        <v>313.5</v>
      </c>
    </row>
    <row r="44" spans="1:8" ht="12.75">
      <c r="A44" t="s">
        <v>21</v>
      </c>
      <c r="E44">
        <v>202.28</v>
      </c>
      <c r="H44">
        <v>520.84</v>
      </c>
    </row>
    <row r="45" spans="1:8" ht="12.75">
      <c r="A45" t="s">
        <v>248</v>
      </c>
      <c r="E45">
        <v>100</v>
      </c>
      <c r="H45">
        <v>100</v>
      </c>
    </row>
    <row r="46" spans="1:8" ht="12.75">
      <c r="A46" t="s">
        <v>24</v>
      </c>
      <c r="E46">
        <v>35</v>
      </c>
      <c r="H46">
        <v>35</v>
      </c>
    </row>
    <row r="47" spans="1:8" ht="12.75">
      <c r="A47" t="s">
        <v>5</v>
      </c>
      <c r="E47">
        <v>93</v>
      </c>
      <c r="H47">
        <v>90</v>
      </c>
    </row>
    <row r="48" spans="1:8" ht="12.75">
      <c r="A48" t="s">
        <v>9</v>
      </c>
      <c r="E48">
        <v>100</v>
      </c>
      <c r="H48">
        <v>100</v>
      </c>
    </row>
    <row r="49" spans="1:8" ht="12.75">
      <c r="A49" t="s">
        <v>249</v>
      </c>
      <c r="E49">
        <v>394.24</v>
      </c>
      <c r="H49">
        <v>413</v>
      </c>
    </row>
    <row r="50" spans="1:8" ht="12.75">
      <c r="A50" t="s">
        <v>250</v>
      </c>
      <c r="E50">
        <v>224.5</v>
      </c>
      <c r="H50">
        <v>119.78</v>
      </c>
    </row>
    <row r="51" spans="1:8" ht="12.75">
      <c r="A51" t="s">
        <v>12</v>
      </c>
      <c r="E51">
        <v>102</v>
      </c>
      <c r="H51">
        <v>125.45</v>
      </c>
    </row>
    <row r="52" spans="1:8" ht="12.75">
      <c r="A52" t="s">
        <v>23</v>
      </c>
      <c r="E52">
        <v>0</v>
      </c>
      <c r="H52">
        <v>0</v>
      </c>
    </row>
    <row r="53" spans="1:5" ht="12.75">
      <c r="A53" t="s">
        <v>78</v>
      </c>
      <c r="E53">
        <v>549</v>
      </c>
    </row>
    <row r="80" spans="1:8" ht="12.75">
      <c r="A80" t="s">
        <v>6</v>
      </c>
      <c r="E80">
        <f>SUM(E38:E79)</f>
        <v>34373.299999999996</v>
      </c>
      <c r="H80">
        <f>SUM(H38:H79)</f>
        <v>39847.06999999999</v>
      </c>
    </row>
    <row r="82" spans="1:8" ht="12.75">
      <c r="A82" t="s">
        <v>253</v>
      </c>
      <c r="E82">
        <f>+E34-E80</f>
        <v>16.080000000001746</v>
      </c>
      <c r="H82">
        <v>-326.7299999999959</v>
      </c>
    </row>
    <row r="84" spans="1:8" ht="12.75">
      <c r="A84" t="s">
        <v>3</v>
      </c>
      <c r="E84" t="s">
        <v>67</v>
      </c>
      <c r="H84" t="s">
        <v>67</v>
      </c>
    </row>
    <row r="85" spans="5:8" ht="12.75">
      <c r="E85" t="s">
        <v>252</v>
      </c>
      <c r="H85" t="s">
        <v>252</v>
      </c>
    </row>
    <row r="86" spans="1:8" ht="12.75">
      <c r="A86" t="s">
        <v>10</v>
      </c>
      <c r="E86">
        <v>5199.07</v>
      </c>
      <c r="H86">
        <v>5732.43</v>
      </c>
    </row>
    <row r="87" spans="1:8" ht="12.75">
      <c r="A87" t="s">
        <v>251</v>
      </c>
      <c r="E87">
        <v>-2077</v>
      </c>
      <c r="H87">
        <v>-2698</v>
      </c>
    </row>
    <row r="88" spans="2:8" ht="12.75">
      <c r="B88" t="s">
        <v>259</v>
      </c>
      <c r="E88">
        <v>-86</v>
      </c>
      <c r="H88" t="s">
        <v>254</v>
      </c>
    </row>
    <row r="89" spans="1:8" ht="12.75">
      <c r="A89" t="s">
        <v>255</v>
      </c>
      <c r="B89" t="s">
        <v>260</v>
      </c>
      <c r="E89">
        <v>-208</v>
      </c>
      <c r="H89">
        <v>-262.44</v>
      </c>
    </row>
    <row r="90" ht="12.75">
      <c r="H90">
        <v>40</v>
      </c>
    </row>
    <row r="92" spans="5:8" ht="12.75">
      <c r="E92">
        <f>SUM(E86:E91)</f>
        <v>2828.0699999999997</v>
      </c>
      <c r="H92">
        <v>2811.99</v>
      </c>
    </row>
    <row r="94" spans="1:8" ht="12.75">
      <c r="A94" t="s">
        <v>11</v>
      </c>
      <c r="E94" t="s">
        <v>252</v>
      </c>
      <c r="H94" t="s">
        <v>252</v>
      </c>
    </row>
    <row r="96" spans="1:8" ht="12.75">
      <c r="A96" t="s">
        <v>17</v>
      </c>
      <c r="E96">
        <v>2811.99</v>
      </c>
      <c r="H96">
        <v>3138.72</v>
      </c>
    </row>
    <row r="97" spans="1:8" ht="12.75">
      <c r="A97" t="s">
        <v>16</v>
      </c>
      <c r="E97">
        <f>+E82</f>
        <v>16.080000000001746</v>
      </c>
      <c r="H97">
        <v>-326.7299999999959</v>
      </c>
    </row>
    <row r="99" spans="5:8" ht="12.75">
      <c r="E99">
        <f>+E96+E97</f>
        <v>2828.0700000000015</v>
      </c>
      <c r="H99">
        <v>2811.99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Hale</dc:creator>
  <cp:keywords/>
  <dc:description/>
  <cp:lastModifiedBy>Lindsay Collin</cp:lastModifiedBy>
  <cp:lastPrinted>2020-01-10T15:32:32Z</cp:lastPrinted>
  <dcterms:created xsi:type="dcterms:W3CDTF">2001-11-03T13:55:52Z</dcterms:created>
  <dcterms:modified xsi:type="dcterms:W3CDTF">2020-01-10T15:32:52Z</dcterms:modified>
  <cp:category/>
  <cp:version/>
  <cp:contentType/>
  <cp:contentStatus/>
</cp:coreProperties>
</file>